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minimized="1" xWindow="360" yWindow="300" windowWidth="14895" windowHeight="7875"/>
  </bookViews>
  <sheets>
    <sheet name="сш11" sheetId="1" r:id="rId1"/>
    <sheet name="прил 5" sheetId="2" r:id="rId2"/>
  </sheets>
  <definedNames>
    <definedName name="_xlnm.Print_Area" localSheetId="0">сш11!$A$1:$H$266</definedName>
  </definedNames>
  <calcPr calcId="124519"/>
</workbook>
</file>

<file path=xl/calcChain.xml><?xml version="1.0" encoding="utf-8"?>
<calcChain xmlns="http://schemas.openxmlformats.org/spreadsheetml/2006/main">
  <c r="E10" i="2"/>
  <c r="D10"/>
  <c r="C10"/>
  <c r="H10"/>
  <c r="G10"/>
  <c r="F10"/>
  <c r="H254" i="1"/>
  <c r="H253" s="1"/>
  <c r="G254"/>
  <c r="F254"/>
  <c r="F253" s="1"/>
  <c r="G253"/>
  <c r="H251"/>
  <c r="G251"/>
  <c r="G250" s="1"/>
  <c r="F251"/>
  <c r="F250" s="1"/>
  <c r="H250"/>
  <c r="H249" s="1"/>
  <c r="H247"/>
  <c r="G247"/>
  <c r="G246" s="1"/>
  <c r="F247"/>
  <c r="F246" s="1"/>
  <c r="H246"/>
  <c r="H244"/>
  <c r="H243" s="1"/>
  <c r="G244"/>
  <c r="G243" s="1"/>
  <c r="F244"/>
  <c r="F243" s="1"/>
  <c r="F242" s="1"/>
  <c r="H240"/>
  <c r="G240"/>
  <c r="F240"/>
  <c r="H238"/>
  <c r="G238"/>
  <c r="G237" s="1"/>
  <c r="F238"/>
  <c r="H235"/>
  <c r="G235"/>
  <c r="F235"/>
  <c r="H233"/>
  <c r="G233"/>
  <c r="G232" s="1"/>
  <c r="F233"/>
  <c r="F232" s="1"/>
  <c r="H232"/>
  <c r="H227"/>
  <c r="H226" s="1"/>
  <c r="G227"/>
  <c r="G226" s="1"/>
  <c r="F227"/>
  <c r="F226" s="1"/>
  <c r="H224"/>
  <c r="G224"/>
  <c r="F224"/>
  <c r="H221"/>
  <c r="H220" s="1"/>
  <c r="H219" s="1"/>
  <c r="G221"/>
  <c r="G220" s="1"/>
  <c r="G219" s="1"/>
  <c r="F221"/>
  <c r="F220" s="1"/>
  <c r="F219" s="1"/>
  <c r="H216"/>
  <c r="G216"/>
  <c r="F216"/>
  <c r="H214"/>
  <c r="G214"/>
  <c r="F214"/>
  <c r="H211"/>
  <c r="G211"/>
  <c r="F211"/>
  <c r="H209"/>
  <c r="G209"/>
  <c r="F209"/>
  <c r="H206"/>
  <c r="G206"/>
  <c r="F206"/>
  <c r="H204"/>
  <c r="G204"/>
  <c r="F204"/>
  <c r="H199"/>
  <c r="H198" s="1"/>
  <c r="G199"/>
  <c r="G198" s="1"/>
  <c r="F199"/>
  <c r="F198" s="1"/>
  <c r="H196"/>
  <c r="H195" s="1"/>
  <c r="G196"/>
  <c r="F196"/>
  <c r="G195"/>
  <c r="F195"/>
  <c r="H189"/>
  <c r="G189"/>
  <c r="F189"/>
  <c r="H184"/>
  <c r="G184"/>
  <c r="F184"/>
  <c r="H182"/>
  <c r="G182"/>
  <c r="F182"/>
  <c r="H178"/>
  <c r="G178"/>
  <c r="F178"/>
  <c r="H173"/>
  <c r="G173"/>
  <c r="F173"/>
  <c r="H169"/>
  <c r="G169"/>
  <c r="F169"/>
  <c r="H166"/>
  <c r="G166"/>
  <c r="F166"/>
  <c r="H163"/>
  <c r="G163"/>
  <c r="F163"/>
  <c r="H158"/>
  <c r="H157" s="1"/>
  <c r="G158"/>
  <c r="G157" s="1"/>
  <c r="F158"/>
  <c r="F157"/>
  <c r="H155"/>
  <c r="G155"/>
  <c r="F155"/>
  <c r="H152"/>
  <c r="H149" s="1"/>
  <c r="H148" s="1"/>
  <c r="G152"/>
  <c r="F152"/>
  <c r="H150"/>
  <c r="G150"/>
  <c r="F150"/>
  <c r="H146"/>
  <c r="H145" s="1"/>
  <c r="G146"/>
  <c r="G145" s="1"/>
  <c r="F146"/>
  <c r="F145" s="1"/>
  <c r="H142"/>
  <c r="H141" s="1"/>
  <c r="G142"/>
  <c r="G141" s="1"/>
  <c r="F142"/>
  <c r="F141" s="1"/>
  <c r="H138"/>
  <c r="G138"/>
  <c r="F138"/>
  <c r="H135"/>
  <c r="G135"/>
  <c r="F135"/>
  <c r="H130"/>
  <c r="G130"/>
  <c r="F130"/>
  <c r="H125"/>
  <c r="G125"/>
  <c r="F125"/>
  <c r="G124"/>
  <c r="H122"/>
  <c r="G122"/>
  <c r="F122"/>
  <c r="H117"/>
  <c r="H116" s="1"/>
  <c r="G117"/>
  <c r="G116" s="1"/>
  <c r="F117"/>
  <c r="F116" s="1"/>
  <c r="H114"/>
  <c r="G114"/>
  <c r="F114"/>
  <c r="H111"/>
  <c r="G111"/>
  <c r="F111"/>
  <c r="H109"/>
  <c r="G109"/>
  <c r="F109"/>
  <c r="H107"/>
  <c r="G107"/>
  <c r="F107"/>
  <c r="H103"/>
  <c r="G103"/>
  <c r="F103"/>
  <c r="H100"/>
  <c r="G100"/>
  <c r="F100"/>
  <c r="H97"/>
  <c r="G97"/>
  <c r="F97"/>
  <c r="H94"/>
  <c r="G94"/>
  <c r="F94"/>
  <c r="H89"/>
  <c r="H88" s="1"/>
  <c r="G89"/>
  <c r="G88" s="1"/>
  <c r="F89"/>
  <c r="F88" s="1"/>
  <c r="H86"/>
  <c r="G86"/>
  <c r="F86"/>
  <c r="B13"/>
  <c r="F6"/>
  <c r="F149" l="1"/>
  <c r="F148" s="1"/>
  <c r="G154"/>
  <c r="G78" s="1"/>
  <c r="G96"/>
  <c r="H165"/>
  <c r="G165"/>
  <c r="H208"/>
  <c r="H203" s="1"/>
  <c r="H124"/>
  <c r="H113" s="1"/>
  <c r="F124"/>
  <c r="F208"/>
  <c r="F203" s="1"/>
  <c r="G208"/>
  <c r="G203" s="1"/>
  <c r="H242"/>
  <c r="G85"/>
  <c r="G223"/>
  <c r="F237"/>
  <c r="F223" s="1"/>
  <c r="G249"/>
  <c r="H96"/>
  <c r="H85" s="1"/>
  <c r="F96"/>
  <c r="F85" s="1"/>
  <c r="G149"/>
  <c r="G148" s="1"/>
  <c r="F165"/>
  <c r="F154" s="1"/>
  <c r="F78" s="1"/>
  <c r="H223"/>
  <c r="H202" s="1"/>
  <c r="H237"/>
  <c r="F113"/>
  <c r="G113"/>
  <c r="G84" s="1"/>
  <c r="H154"/>
  <c r="H78" s="1"/>
  <c r="F249"/>
  <c r="G242"/>
  <c r="G202" l="1"/>
  <c r="G77" s="1"/>
  <c r="G74" s="1"/>
  <c r="H84"/>
  <c r="H76" s="1"/>
  <c r="F84"/>
  <c r="F76" s="1"/>
  <c r="F202"/>
  <c r="F201" s="1"/>
  <c r="H201"/>
  <c r="H77"/>
  <c r="G83"/>
  <c r="G76"/>
  <c r="F83"/>
  <c r="F82" s="1"/>
  <c r="F80" s="1"/>
  <c r="F77"/>
  <c r="H83" l="1"/>
  <c r="H82" s="1"/>
  <c r="H80" s="1"/>
  <c r="G201"/>
  <c r="H74"/>
  <c r="F74"/>
  <c r="G82"/>
  <c r="G80" s="1"/>
</calcChain>
</file>

<file path=xl/sharedStrings.xml><?xml version="1.0" encoding="utf-8"?>
<sst xmlns="http://schemas.openxmlformats.org/spreadsheetml/2006/main" count="464" uniqueCount="230">
  <si>
    <t>УТВЕРЖДАЮ</t>
  </si>
  <si>
    <t>Начальник Управления образования</t>
  </si>
  <si>
    <t>г. Волгодонска</t>
  </si>
  <si>
    <t>_____________________А.А. Пустошкина</t>
  </si>
  <si>
    <t>МП</t>
  </si>
  <si>
    <t>План финансово-хозяйственной деятельности на 2017 год и плановй период 2018 и 2019 годов.</t>
  </si>
  <si>
    <t>КОДЫ</t>
  </si>
  <si>
    <t>Форма по КФД</t>
  </si>
  <si>
    <t>Дата</t>
  </si>
  <si>
    <t>Наименование муниципального</t>
  </si>
  <si>
    <t>по ОКПО</t>
  </si>
  <si>
    <t>ИНН</t>
  </si>
  <si>
    <t>КПП</t>
  </si>
  <si>
    <t>Единица измерения: руб.</t>
  </si>
  <si>
    <t>Код по ОКЕИ</t>
  </si>
  <si>
    <t>Наименование органа, осуществляющего функции</t>
  </si>
  <si>
    <t>Адрес фактического местонахождения</t>
  </si>
  <si>
    <t>I. Сведения о деятельности муниципального бюджетного учреждения:</t>
  </si>
  <si>
    <t>II. Сведения о закрепленном за учреждением имуществе:</t>
  </si>
  <si>
    <t>Наименование показателя</t>
  </si>
  <si>
    <t>Единица измерения</t>
  </si>
  <si>
    <t>Значение</t>
  </si>
  <si>
    <t>Общая балансовая стоимость недвижимого имущества, всего</t>
  </si>
  <si>
    <t>руб.</t>
  </si>
  <si>
    <t xml:space="preserve">    в том числе:</t>
  </si>
  <si>
    <t>стоимость недвижимого имущества, закрепленного за учреждением на праве оперативного управления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</si>
  <si>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</si>
  <si>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</si>
  <si>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>Общая балансовая стоимость движимого имущества, всего</t>
  </si>
  <si>
    <t xml:space="preserve">     в том числе:</t>
  </si>
  <si>
    <t>стоимость особо ценного движимого имущества</t>
  </si>
  <si>
    <t>III. Показатели финансового состояния муниципального бюджетного учреждения (по состоянию на 01.01.2017г.):</t>
  </si>
  <si>
    <t>Сумма</t>
  </si>
  <si>
    <t>1. Нефинансовые активы, всего:</t>
  </si>
  <si>
    <t>из них:</t>
  </si>
  <si>
    <t xml:space="preserve"> Недвижимое имущество, всего</t>
  </si>
  <si>
    <t>в том числе:</t>
  </si>
  <si>
    <t xml:space="preserve"> остаточная стоимость</t>
  </si>
  <si>
    <t>Особо ценное движимое имущество, всего</t>
  </si>
  <si>
    <t>2. Финансовые активы, всего:</t>
  </si>
  <si>
    <t xml:space="preserve"> Дебиторская задолженность по доходам</t>
  </si>
  <si>
    <t>Дебиторская задолженность по расходам</t>
  </si>
  <si>
    <t>3. Обязательства, всего:</t>
  </si>
  <si>
    <t xml:space="preserve"> Просроченная кредиторская задолженность</t>
  </si>
  <si>
    <t>IV. Показатели по поступлениям и выплатам муниципального бюджетного учреждения:</t>
  </si>
  <si>
    <t xml:space="preserve">код по бюджетной классификации </t>
  </si>
  <si>
    <t>КОСГУ</t>
  </si>
  <si>
    <t>Дополнительные экономические коды</t>
  </si>
  <si>
    <t xml:space="preserve">Операции по лицевым счетам, открытым в органах Федерального казначейства </t>
  </si>
  <si>
    <t>2017 год</t>
  </si>
  <si>
    <t>2018 год</t>
  </si>
  <si>
    <t>2019 год</t>
  </si>
  <si>
    <t>3.1. Планируемый остаток средств на начало планируемого года</t>
  </si>
  <si>
    <t>Х</t>
  </si>
  <si>
    <t xml:space="preserve">3.2. Поступления, всего: </t>
  </si>
  <si>
    <t>3.2.1.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</si>
  <si>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3.2.2. Субсидии бюджетным учреждениям на иные цели</t>
  </si>
  <si>
    <t>3.2.3. Поступления от приносящей доход деятельности</t>
  </si>
  <si>
    <t>3.3. Планируемый остаток средств на конец планируемого года</t>
  </si>
  <si>
    <t xml:space="preserve">3.4. Выплаты, всего: </t>
  </si>
  <si>
    <t>3.4.1. Муниципальная программа города Волгодонска "Развитие образования в городе Волгодонске"</t>
  </si>
  <si>
    <t>3.4.1.1. Расходы на выполнение муниципального задания</t>
  </si>
  <si>
    <t>3.4.1.1.1. Субсидии бюджетным учреждениям на финансовое обеспечение государственного (муниципального)задания на оказание государственных (муниципальных) услуг (выполнение работ)</t>
  </si>
  <si>
    <t>Расчетно-нормативные затраты (областной бюджет)</t>
  </si>
  <si>
    <t>Фонд оплаты труда учреждений, в т.ч.:</t>
  </si>
  <si>
    <t>907-0702-06 2 00 72030-611-111</t>
  </si>
  <si>
    <t>Заработная плата</t>
  </si>
  <si>
    <t>8.2.1.1.0001</t>
  </si>
  <si>
    <t>Иные выплаты персоналу учреждений, за исключением фонда оплаты труда, в т.ч.:</t>
  </si>
  <si>
    <t>907-0702-06 2 00 72030-611-112</t>
  </si>
  <si>
    <t>Прочие выплаты</t>
  </si>
  <si>
    <t>8.2.1.2.0000</t>
  </si>
  <si>
    <t>Суточные</t>
  </si>
  <si>
    <t>8.2.1.2.0001</t>
  </si>
  <si>
    <t>Иные прочие выплаты</t>
  </si>
  <si>
    <t>8.2.1.2.0002</t>
  </si>
  <si>
    <t>Проезд к месту командирования и обратно</t>
  </si>
  <si>
    <t>8.2.1.2.0003</t>
  </si>
  <si>
    <t>Услуги за проживание в командировке</t>
  </si>
  <si>
    <t>8.2.1.2.0004</t>
  </si>
  <si>
    <t>Взносы по обязательному социальному страхованию на выплаты по оплате труда работников и иные выплаты работникам учреждений, в т.ч.:</t>
  </si>
  <si>
    <t>907-0702-06 2 00 72030-611-119</t>
  </si>
  <si>
    <t>Начисления на выплаты по оплате труда</t>
  </si>
  <si>
    <t>8.2.1.3.0000</t>
  </si>
  <si>
    <t>Прочая закупка товаров, работ и услуг для обеспечения государственных (муниципальных) нужд, в т.ч.:</t>
  </si>
  <si>
    <t>907-0702-06 2 00 72030-611-244</t>
  </si>
  <si>
    <t>Услуги связи</t>
  </si>
  <si>
    <t>8.2.2.1.0000</t>
  </si>
  <si>
    <t>Интернет</t>
  </si>
  <si>
    <t>8.2.2.1.0002</t>
  </si>
  <si>
    <t>Иные услуги связи</t>
  </si>
  <si>
    <t>8.2.2.1.0004</t>
  </si>
  <si>
    <t>Работы, услуги по содержанию имущества</t>
  </si>
  <si>
    <t>8.2.2.5.0000</t>
  </si>
  <si>
    <t>Текущий ремонт  и обслуживание оборудования и техники</t>
  </si>
  <si>
    <t>8.2.2.5.0002</t>
  </si>
  <si>
    <t>Иные работы, услуги по содержанию имущества</t>
  </si>
  <si>
    <t>8.2.2.5.0006</t>
  </si>
  <si>
    <t>Прочие работы, услуги</t>
  </si>
  <si>
    <t>8.2.2.6.0000</t>
  </si>
  <si>
    <t>Оплата подписки на периодические издания</t>
  </si>
  <si>
    <t>8.2.2.6.0003</t>
  </si>
  <si>
    <t>Сопровождение и обновление справочно-информационных баз данных, лицензионное программное обеспечение</t>
  </si>
  <si>
    <t>8.2.2.6.0011</t>
  </si>
  <si>
    <t>Иные прочие работы, услуги</t>
  </si>
  <si>
    <t>8.2.2.6.0020</t>
  </si>
  <si>
    <t>Прочие расходы</t>
  </si>
  <si>
    <t>8.2.9.0.0000</t>
  </si>
  <si>
    <t>Иные прочие расходы</t>
  </si>
  <si>
    <t>8.2.9.0.0007</t>
  </si>
  <si>
    <t>Увеличение стоимости основных средств</t>
  </si>
  <si>
    <t>8.3.1.0.0000</t>
  </si>
  <si>
    <t>Иные расходы, связанные с увеличением стоимости основных средств</t>
  </si>
  <si>
    <t>8.3.1.0.0015</t>
  </si>
  <si>
    <t>Увеличение стоимости материальных запасов</t>
  </si>
  <si>
    <t>8.3.4.0.0000</t>
  </si>
  <si>
    <t>Иные расходы, связанные с увеличением стоимости материальных запасов</t>
  </si>
  <si>
    <t>8.3.4.0.0011</t>
  </si>
  <si>
    <t>Расчетно-нормативные затраты (местный бюджет)</t>
  </si>
  <si>
    <t>907-0702-06 2 00 00590-611-111</t>
  </si>
  <si>
    <t>907-0702-06 2 00 00590-611-112</t>
  </si>
  <si>
    <t>907-0702-06 2 00 00590-611-119</t>
  </si>
  <si>
    <t>907-0702-06 2 00 00590-611-244</t>
  </si>
  <si>
    <t>Коммунальные расходы</t>
  </si>
  <si>
    <t>8.2.2.3.0000</t>
  </si>
  <si>
    <t>Отопление и горячее водоснабжение</t>
  </si>
  <si>
    <t>8.2.2.3.0001</t>
  </si>
  <si>
    <t>Электроэнергия</t>
  </si>
  <si>
    <t>8.2.2.3.0003</t>
  </si>
  <si>
    <t>Холодное водоснабжение</t>
  </si>
  <si>
    <t>8.2.2.3.0004</t>
  </si>
  <si>
    <t>Вывоз жидких бытовых отходов</t>
  </si>
  <si>
    <t>8.2.2.3.0005</t>
  </si>
  <si>
    <t>Текущий ремонт зданий и сооружений</t>
  </si>
  <si>
    <t>8.2.2.5.0001</t>
  </si>
  <si>
    <t>Текущий ремонт и обслуживание оборудования и техники</t>
  </si>
  <si>
    <t>Услуги по вывозу твердых бытовых отходов (мусор)</t>
  </si>
  <si>
    <t>8.2.2.5.0003</t>
  </si>
  <si>
    <t xml:space="preserve">Оплата услуг вневедомственной охраны </t>
  </si>
  <si>
    <t>8.2.2.6.0004</t>
  </si>
  <si>
    <t>Приобретение продуктов питания</t>
  </si>
  <si>
    <t>8.3.4.0.0002</t>
  </si>
  <si>
    <t>Уплата налога на имущество организаций и земельного налога, в т.ч.:</t>
  </si>
  <si>
    <t>907-0702-06 2 00 00590-611-851</t>
  </si>
  <si>
    <t>Уплата налогов, государственных пошлин и сборов, разного рода платежей в бюджеты всех уровней (земельный налог, налог на имущество)</t>
  </si>
  <si>
    <t>8.2.9.0.0001</t>
  </si>
  <si>
    <t>Уплата прочих налогов, сборов в т.ч.</t>
  </si>
  <si>
    <t>907-0702-06 2 00 00590-611-852</t>
  </si>
  <si>
    <t>Уплата налогов, государственных пошлин и сборов, разного рода платежей в бюджеты всех уровней (государственная пошлина)</t>
  </si>
  <si>
    <r>
      <t xml:space="preserve">Расчетно-нормативные затраты (местный бюджет) </t>
    </r>
    <r>
      <rPr>
        <sz val="14"/>
        <rFont val="Times New Roman"/>
        <family val="1"/>
        <charset val="204"/>
      </rPr>
      <t>(обеспечение первичных мер пожарной безопасности)</t>
    </r>
  </si>
  <si>
    <t>907-0702-06 2 00 25010-611-244</t>
  </si>
  <si>
    <t>Противопожарные мероприятия</t>
  </si>
  <si>
    <t>8.2.2.5.0010</t>
  </si>
  <si>
    <t>8.2.2.6.0010</t>
  </si>
  <si>
    <t>3.4.1.1.2. Расходы от поступлений от приносящей доход деятельности</t>
  </si>
  <si>
    <t>Приобретение компьютерной техники</t>
  </si>
  <si>
    <t>8.3.1.0.0002</t>
  </si>
  <si>
    <t>Приобретение бытовой техники</t>
  </si>
  <si>
    <t>8.3.1.0.0003</t>
  </si>
  <si>
    <t>Приобретение мебели</t>
  </si>
  <si>
    <t>8.3.1.0.0004</t>
  </si>
  <si>
    <t>Приобретение медикаментов и перевязочных средств</t>
  </si>
  <si>
    <t>8.3.4.0.0001</t>
  </si>
  <si>
    <t>Приобретение мягкого инвентаря и обмундирования</t>
  </si>
  <si>
    <t>8.3.4.0.0003</t>
  </si>
  <si>
    <t>Приобретение горюче-смазочных материалов</t>
  </si>
  <si>
    <t>8.3.4.0.0004</t>
  </si>
  <si>
    <t>Уплата налогов, государственных пошлин и сборов, разного рода платежей в бюджеты всех уровней (транспортный налог)</t>
  </si>
  <si>
    <t>Уплата иных платежей в т.ч.</t>
  </si>
  <si>
    <t>907-0702-06 2 00 00590-611-853</t>
  </si>
  <si>
    <t>Уплата пеней и штрафов</t>
  </si>
  <si>
    <t>8.2.9.0.0002</t>
  </si>
  <si>
    <t>3.4.1.2. Прочие расходы</t>
  </si>
  <si>
    <t>3.4.1.2.1. Субсидии бюджетным учреждениям на иные цели</t>
  </si>
  <si>
    <t>Субсидии на иные цели (местный бюджет)</t>
  </si>
  <si>
    <t>907-0702-06 2 00 00590-612-111</t>
  </si>
  <si>
    <t>907-0702-06 2 00 00590-612-119</t>
  </si>
  <si>
    <t>907-0702-06 2 00 00590-612-244</t>
  </si>
  <si>
    <t>Оплата услуг по организации питания</t>
  </si>
  <si>
    <t>8.2.2.6.0005</t>
  </si>
  <si>
    <r>
      <t xml:space="preserve">Субсидии на иные цели (местный бюджет) </t>
    </r>
    <r>
      <rPr>
        <sz val="14"/>
        <rFont val="Times New Roman"/>
        <family val="1"/>
        <charset val="204"/>
      </rPr>
      <t>(обеспечение первичных мер пожарной безопасности)</t>
    </r>
  </si>
  <si>
    <t>907-0702-06 2 00 25010-612-244</t>
  </si>
  <si>
    <r>
      <t xml:space="preserve">Субсидии на иные цели (местный бюджет) </t>
    </r>
    <r>
      <rPr>
        <sz val="14"/>
        <rFont val="Times New Roman"/>
        <family val="1"/>
        <charset val="204"/>
      </rPr>
      <t>(организация и проведение мероприятий с детьми)</t>
    </r>
  </si>
  <si>
    <t>907-0702-06 2 00 25520-612-111</t>
  </si>
  <si>
    <t>907-0702-06 2 00 25520-612-112</t>
  </si>
  <si>
    <t>Прочие выплаты (сопровождение детей)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</si>
  <si>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полномочий, в т.ч.:</t>
  </si>
  <si>
    <t>907-0702-06 2 00 25520-612-113</t>
  </si>
  <si>
    <t>Прочие расходы (одаренные дети)</t>
  </si>
  <si>
    <t>907-0702-06 2 00 25520-612-119</t>
  </si>
  <si>
    <t>907-0702-06 2 00 25520-612-244</t>
  </si>
  <si>
    <t>Транспортные услуги</t>
  </si>
  <si>
    <t>8.2.2.2.0000</t>
  </si>
  <si>
    <t>Иные транспортные услуги (Президентские состязания)</t>
  </si>
  <si>
    <t>8.2.2.2.0002</t>
  </si>
  <si>
    <t>Иные прочие работы, услуги (Безопасное колесо)</t>
  </si>
  <si>
    <t>Софинансирование расходов (местный бюджет)</t>
  </si>
  <si>
    <t>907-0702-06 2 00 S3110-612-244</t>
  </si>
  <si>
    <t>Иные прочие работы, услуги (реализация проекта "Всеобуч по плаванию)</t>
  </si>
  <si>
    <t>907-0707-06 2 00 S3130-612-244</t>
  </si>
  <si>
    <t>Приобретение продуктов питания (организация отдыха детей в каникулярное время)</t>
  </si>
  <si>
    <t>Расходы (областной бюджет)</t>
  </si>
  <si>
    <t>907-0702-06 2 00 73110-612-244</t>
  </si>
  <si>
    <t>907-0707-06 2 00 73130-612-244</t>
  </si>
  <si>
    <t xml:space="preserve">V. Показатели выплат по расходам на закупку товаров, работ, услуг муниципального бюджетного учреждения: 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</si>
  <si>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</si>
  <si>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</si>
  <si>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</si>
  <si>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</si>
  <si>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</si>
  <si>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2017 год</t>
  </si>
  <si>
    <t>на 2018 год</t>
  </si>
  <si>
    <t>на 2019 год</t>
  </si>
  <si>
    <t>Выплаты по расходам на закупку товаров, работ, услуг всего:</t>
  </si>
  <si>
    <t xml:space="preserve">   в том числе:</t>
  </si>
  <si>
    <t>на оплату контрактов заключенных до начала очередного финансового года:</t>
  </si>
  <si>
    <t xml:space="preserve">   на закупку товаров, услуг по году начала закупки:</t>
  </si>
  <si>
    <t>________________________________</t>
  </si>
  <si>
    <t>(подпись)</t>
  </si>
  <si>
    <t>(расшифровка подписи)</t>
  </si>
  <si>
    <t>1.1. Цели деятельности муниципального бюджетного учреждения в соответствии с уставом:является осуществление образовательной деятельности  по образовательным программам начального общего ,основного общего, среднего общего образования.</t>
  </si>
  <si>
    <t>1.2. Виды деятельности муниципального бюджетного учреждения в соответствии с уставом:  - образовательная деятельность:реализация  основных  общеобразовательных программ начального общего образования, реализация основных общеобразовательных программ основного общего образования ,  реализация основных общеобразовательных программ среднего общего образования.</t>
  </si>
  <si>
    <t>1.3. Перечень услуг (работ), осуществляемых на платной основе: не осуществляются.</t>
  </si>
  <si>
    <t>бюджетного учреждения:  муниципальное бюджетное  общеобразовательное учреждение  средняя школа №11 г.Волгодонска</t>
  </si>
  <si>
    <t>и полномочия учредителя  Управление образования г.Волгодонска</t>
  </si>
  <si>
    <t>И.А.Шахова</t>
  </si>
  <si>
    <t>В.Н.Рябоконь</t>
  </si>
  <si>
    <t xml:space="preserve"> Главный бухгалтер</t>
  </si>
  <si>
    <t xml:space="preserve"> Директор</t>
  </si>
  <si>
    <t>муниципального бюджетного учреждения 347360. Ростовская область , г.Волгодонск ,ул. Молодежная  1.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</si>
</sst>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20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1" xfId="0" applyFont="1" applyBorder="1"/>
    <xf numFmtId="164" fontId="2" fillId="0" borderId="0" xfId="0" applyNumberFormat="1" applyFont="1" applyAlignment="1">
      <alignment horizontal="right"/>
    </xf>
    <xf numFmtId="0" fontId="7" fillId="0" borderId="0" xfId="0" applyFont="1"/>
    <xf numFmtId="0" fontId="4" fillId="0" borderId="0" xfId="0" applyFont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/>
    <xf numFmtId="0" fontId="7" fillId="2" borderId="0" xfId="0" applyNumberFormat="1" applyFont="1" applyFill="1" applyBorder="1" applyAlignment="1" applyProtection="1"/>
    <xf numFmtId="0" fontId="2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8" fillId="0" borderId="2" xfId="0" applyFont="1" applyBorder="1" applyAlignment="1"/>
    <xf numFmtId="0" fontId="10" fillId="0" borderId="3" xfId="0" applyFont="1" applyBorder="1" applyAlignment="1"/>
    <xf numFmtId="0" fontId="8" fillId="0" borderId="1" xfId="0" applyFont="1" applyBorder="1" applyAlignment="1"/>
    <xf numFmtId="0" fontId="2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2" borderId="0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4" fontId="5" fillId="5" borderId="1" xfId="0" applyNumberFormat="1" applyFont="1" applyFill="1" applyBorder="1" applyAlignment="1">
      <alignment wrapText="1"/>
    </xf>
    <xf numFmtId="4" fontId="13" fillId="5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4" fontId="12" fillId="5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4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4" fillId="0" borderId="0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right"/>
    </xf>
    <xf numFmtId="0" fontId="0" fillId="0" borderId="0" xfId="0" applyBorder="1"/>
    <xf numFmtId="4" fontId="7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4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49" fontId="15" fillId="2" borderId="2" xfId="0" applyNumberFormat="1" applyFont="1" applyFill="1" applyBorder="1" applyAlignment="1">
      <alignment horizontal="left" wrapText="1"/>
    </xf>
    <xf numFmtId="49" fontId="15" fillId="2" borderId="4" xfId="0" applyNumberFormat="1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7" fillId="2" borderId="2" xfId="0" applyNumberFormat="1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264"/>
  <sheetViews>
    <sheetView tabSelected="1" topLeftCell="A8" zoomScale="80" zoomScaleNormal="80" zoomScaleSheetLayoutView="80" workbookViewId="0">
      <selection activeCell="A9" sqref="A9:F9"/>
    </sheetView>
  </sheetViews>
  <sheetFormatPr defaultRowHeight="12.75"/>
  <cols>
    <col min="1" max="1" width="61.28515625" customWidth="1"/>
    <col min="2" max="2" width="26.28515625" customWidth="1"/>
    <col min="3" max="3" width="35.85546875" customWidth="1"/>
    <col min="4" max="4" width="10.5703125" customWidth="1"/>
    <col min="5" max="5" width="12.42578125" customWidth="1"/>
    <col min="6" max="6" width="22.140625" style="8" customWidth="1"/>
    <col min="7" max="7" width="18.5703125" customWidth="1"/>
    <col min="8" max="8" width="18.42578125" customWidth="1"/>
  </cols>
  <sheetData>
    <row r="1" spans="1:8" ht="18.75">
      <c r="F1" s="1" t="s">
        <v>0</v>
      </c>
      <c r="H1" s="2"/>
    </row>
    <row r="2" spans="1:8" ht="18.75" customHeight="1">
      <c r="F2" s="2" t="s">
        <v>1</v>
      </c>
      <c r="H2" s="2"/>
    </row>
    <row r="3" spans="1:8" ht="18.75" customHeight="1">
      <c r="F3" s="2" t="s">
        <v>2</v>
      </c>
      <c r="H3" s="2"/>
    </row>
    <row r="4" spans="1:8" ht="33.75" customHeight="1">
      <c r="F4" s="3" t="s">
        <v>3</v>
      </c>
      <c r="H4" s="2"/>
    </row>
    <row r="5" spans="1:8" ht="15.75">
      <c r="F5" s="4"/>
      <c r="H5" s="2"/>
    </row>
    <row r="6" spans="1:8" ht="15.75">
      <c r="A6" s="5"/>
      <c r="B6" s="5"/>
      <c r="F6" s="6">
        <f>F13</f>
        <v>42730</v>
      </c>
      <c r="H6" s="2"/>
    </row>
    <row r="7" spans="1:8" ht="15.75">
      <c r="F7" s="7" t="s">
        <v>4</v>
      </c>
      <c r="H7" s="2"/>
    </row>
    <row r="8" spans="1:8">
      <c r="G8" s="9"/>
    </row>
    <row r="9" spans="1:8" ht="36.75" customHeight="1">
      <c r="A9" s="124" t="s">
        <v>5</v>
      </c>
      <c r="B9" s="124"/>
      <c r="C9" s="124"/>
      <c r="D9" s="124"/>
      <c r="E9" s="124"/>
      <c r="F9" s="124"/>
      <c r="G9" s="10"/>
      <c r="H9" s="10"/>
    </row>
    <row r="10" spans="1:8">
      <c r="G10" s="9"/>
    </row>
    <row r="11" spans="1:8" ht="15">
      <c r="E11" s="11"/>
      <c r="F11" s="12" t="s">
        <v>6</v>
      </c>
    </row>
    <row r="12" spans="1:8" ht="15">
      <c r="E12" s="13" t="s">
        <v>7</v>
      </c>
      <c r="F12" s="14"/>
    </row>
    <row r="13" spans="1:8" ht="16.5" customHeight="1">
      <c r="B13" s="15">
        <f>F13</f>
        <v>42730</v>
      </c>
      <c r="E13" s="13" t="s">
        <v>8</v>
      </c>
      <c r="F13" s="119">
        <v>42730</v>
      </c>
    </row>
    <row r="14" spans="1:8" ht="20.25" customHeight="1">
      <c r="A14" s="16" t="s">
        <v>9</v>
      </c>
      <c r="B14" s="17"/>
      <c r="E14" s="13" t="s">
        <v>10</v>
      </c>
      <c r="F14" s="14">
        <v>46563441</v>
      </c>
    </row>
    <row r="15" spans="1:8" ht="17.25" customHeight="1">
      <c r="A15" s="125" t="s">
        <v>223</v>
      </c>
      <c r="B15" s="125"/>
      <c r="C15" s="125"/>
      <c r="E15" s="13" t="s">
        <v>11</v>
      </c>
      <c r="F15" s="14">
        <v>6143039021</v>
      </c>
    </row>
    <row r="16" spans="1:8" ht="18.75" customHeight="1">
      <c r="A16" s="17"/>
      <c r="B16" s="17"/>
      <c r="E16" s="13" t="s">
        <v>12</v>
      </c>
      <c r="F16" s="14">
        <v>614301001</v>
      </c>
    </row>
    <row r="17" spans="1:8" ht="19.5" customHeight="1">
      <c r="A17" s="16" t="s">
        <v>13</v>
      </c>
      <c r="B17" s="17"/>
      <c r="E17" s="13" t="s">
        <v>14</v>
      </c>
      <c r="F17" s="14">
        <v>383</v>
      </c>
    </row>
    <row r="18" spans="1:8" ht="25.5" customHeight="1">
      <c r="A18" s="16" t="s">
        <v>15</v>
      </c>
      <c r="B18" s="17"/>
      <c r="C18" s="17"/>
      <c r="D18" s="17"/>
      <c r="E18" s="17"/>
      <c r="F18" s="17"/>
      <c r="G18" s="18"/>
      <c r="H18" s="19"/>
    </row>
    <row r="19" spans="1:8" ht="17.25" customHeight="1">
      <c r="A19" s="125" t="s">
        <v>224</v>
      </c>
      <c r="B19" s="125"/>
      <c r="C19" s="125"/>
      <c r="D19" s="20"/>
      <c r="E19" s="20"/>
      <c r="F19" s="17"/>
      <c r="G19" s="18"/>
      <c r="H19" s="19"/>
    </row>
    <row r="20" spans="1:8" ht="25.5" customHeight="1">
      <c r="A20" s="17"/>
      <c r="B20" s="17"/>
      <c r="C20" s="17"/>
      <c r="D20" s="17"/>
      <c r="E20" s="17"/>
      <c r="F20" s="17"/>
      <c r="G20" s="18"/>
      <c r="H20" s="19"/>
    </row>
    <row r="21" spans="1:8" ht="15">
      <c r="A21" s="16" t="s">
        <v>16</v>
      </c>
      <c r="B21" s="17"/>
      <c r="C21" s="17"/>
      <c r="D21" s="17"/>
      <c r="E21" s="17"/>
      <c r="F21" s="17"/>
      <c r="G21" s="18"/>
      <c r="H21" s="19"/>
    </row>
    <row r="22" spans="1:8" ht="15" customHeight="1">
      <c r="A22" s="125" t="s">
        <v>229</v>
      </c>
      <c r="B22" s="125"/>
      <c r="C22" s="125"/>
      <c r="D22" s="20"/>
      <c r="E22" s="20"/>
      <c r="F22" s="17"/>
      <c r="G22" s="18"/>
      <c r="H22" s="19"/>
    </row>
    <row r="23" spans="1:8" ht="61.5" customHeight="1">
      <c r="A23" s="17"/>
      <c r="B23" s="17"/>
      <c r="C23" s="17"/>
      <c r="D23" s="17"/>
      <c r="E23" s="17"/>
      <c r="F23" s="17"/>
      <c r="G23" s="18"/>
      <c r="H23" s="19"/>
    </row>
    <row r="24" spans="1:8" ht="61.5" customHeight="1">
      <c r="A24" s="17"/>
      <c r="B24" s="17"/>
      <c r="C24" s="17"/>
      <c r="D24" s="17"/>
      <c r="E24" s="17"/>
      <c r="F24" s="17"/>
      <c r="G24" s="18"/>
      <c r="H24" s="19"/>
    </row>
    <row r="25" spans="1:8" ht="61.5" customHeight="1">
      <c r="A25" s="17"/>
      <c r="B25" s="17"/>
      <c r="C25" s="17"/>
      <c r="D25" s="17"/>
      <c r="E25" s="17"/>
      <c r="F25" s="17"/>
      <c r="G25" s="18"/>
      <c r="H25" s="19"/>
    </row>
    <row r="26" spans="1:8" ht="66" customHeight="1">
      <c r="A26" s="17"/>
      <c r="B26" s="17"/>
      <c r="C26" s="17"/>
      <c r="D26" s="17"/>
      <c r="E26" s="17"/>
      <c r="F26" s="17"/>
      <c r="G26" s="18"/>
      <c r="H26" s="19"/>
    </row>
    <row r="27" spans="1:8" ht="86.25" customHeight="1">
      <c r="A27" s="17"/>
      <c r="B27" s="17"/>
      <c r="C27" s="17"/>
      <c r="D27" s="17"/>
      <c r="E27" s="17"/>
      <c r="F27" s="17"/>
      <c r="G27" s="18"/>
      <c r="H27" s="19"/>
    </row>
    <row r="28" spans="1:8" ht="51" customHeight="1">
      <c r="A28" s="17"/>
      <c r="B28" s="17"/>
      <c r="C28" s="17"/>
      <c r="D28" s="17"/>
      <c r="E28" s="17"/>
      <c r="F28" s="17"/>
      <c r="G28" s="18"/>
      <c r="H28" s="19"/>
    </row>
    <row r="29" spans="1:8" ht="21" customHeight="1">
      <c r="A29" s="17"/>
      <c r="B29" s="17"/>
      <c r="C29" s="17"/>
      <c r="D29" s="17"/>
      <c r="E29" s="17"/>
      <c r="F29" s="17"/>
      <c r="G29" s="18"/>
      <c r="H29" s="19"/>
    </row>
    <row r="30" spans="1:8">
      <c r="A30" s="17"/>
      <c r="B30" s="17"/>
      <c r="C30" s="17"/>
      <c r="D30" s="17"/>
      <c r="E30" s="17"/>
      <c r="F30" s="17"/>
      <c r="G30" s="18"/>
      <c r="H30" s="19"/>
    </row>
    <row r="31" spans="1:8" ht="31.5" customHeight="1">
      <c r="A31" s="124" t="s">
        <v>17</v>
      </c>
      <c r="B31" s="124"/>
      <c r="C31" s="124"/>
      <c r="D31" s="124"/>
      <c r="E31" s="124"/>
      <c r="F31" s="124"/>
      <c r="G31" s="10"/>
      <c r="H31" s="10"/>
    </row>
    <row r="32" spans="1:8" ht="18.75" customHeight="1">
      <c r="G32" s="9"/>
    </row>
    <row r="33" spans="1:8" ht="40.5" customHeight="1">
      <c r="A33" s="126" t="s">
        <v>220</v>
      </c>
      <c r="B33" s="126"/>
      <c r="C33" s="126"/>
      <c r="D33" s="126"/>
      <c r="E33" s="126"/>
      <c r="F33" s="126"/>
      <c r="G33" s="126"/>
      <c r="H33" s="126"/>
    </row>
    <row r="34" spans="1:8" ht="33.75" customHeight="1">
      <c r="A34" s="126" t="s">
        <v>221</v>
      </c>
      <c r="B34" s="126"/>
      <c r="C34" s="126"/>
      <c r="D34" s="126"/>
      <c r="E34" s="126"/>
      <c r="F34" s="126"/>
      <c r="G34" s="126"/>
      <c r="H34" s="126"/>
    </row>
    <row r="35" spans="1:8" ht="22.5" customHeight="1">
      <c r="A35" s="126" t="s">
        <v>222</v>
      </c>
      <c r="B35" s="126"/>
      <c r="C35" s="126"/>
      <c r="D35" s="126"/>
      <c r="E35" s="126"/>
      <c r="F35" s="126"/>
      <c r="G35" s="126"/>
      <c r="H35" s="126"/>
    </row>
    <row r="36" spans="1:8" ht="22.5" customHeight="1">
      <c r="A36" s="21"/>
      <c r="B36" s="21"/>
      <c r="C36" s="21"/>
      <c r="D36" s="21"/>
      <c r="E36" s="21"/>
      <c r="F36" s="21"/>
      <c r="G36" s="22"/>
      <c r="H36" s="22"/>
    </row>
    <row r="37" spans="1:8" ht="32.25" customHeight="1">
      <c r="A37" s="136" t="s">
        <v>18</v>
      </c>
      <c r="B37" s="136"/>
      <c r="C37" s="136"/>
      <c r="D37" s="136"/>
      <c r="E37" s="136"/>
      <c r="F37" s="136"/>
      <c r="G37" s="22"/>
      <c r="H37" s="22"/>
    </row>
    <row r="38" spans="1:8" ht="22.5" customHeight="1">
      <c r="A38" s="21"/>
      <c r="B38" s="21"/>
      <c r="C38" s="21"/>
      <c r="D38" s="21"/>
      <c r="E38" s="21"/>
      <c r="F38" s="21"/>
      <c r="G38" s="22"/>
      <c r="H38" s="22"/>
    </row>
    <row r="39" spans="1:8" ht="18" customHeight="1">
      <c r="A39" s="137" t="s">
        <v>19</v>
      </c>
      <c r="B39" s="138"/>
      <c r="C39" s="138"/>
      <c r="D39" s="139"/>
      <c r="E39" s="23" t="s">
        <v>20</v>
      </c>
      <c r="F39" s="24" t="s">
        <v>21</v>
      </c>
      <c r="G39" s="22"/>
      <c r="H39" s="22"/>
    </row>
    <row r="40" spans="1:8" ht="22.5" customHeight="1">
      <c r="A40" s="133" t="s">
        <v>22</v>
      </c>
      <c r="B40" s="134"/>
      <c r="C40" s="134"/>
      <c r="D40" s="135"/>
      <c r="E40" s="24" t="s">
        <v>23</v>
      </c>
      <c r="F40" s="25"/>
      <c r="G40" s="22"/>
      <c r="H40" s="22"/>
    </row>
    <row r="41" spans="1:8" ht="22.5" customHeight="1">
      <c r="A41" s="127" t="s">
        <v>24</v>
      </c>
      <c r="B41" s="128"/>
      <c r="C41" s="128"/>
      <c r="D41" s="129"/>
      <c r="E41" s="26"/>
      <c r="F41" s="27"/>
      <c r="G41" s="22"/>
      <c r="H41" s="22"/>
    </row>
    <row r="42" spans="1:8" ht="24.75" customHeight="1">
      <c r="A42" s="127" t="s">
        <v>25</v>
      </c>
      <c r="B42" s="128"/>
      <c r="C42" s="128"/>
      <c r="D42" s="129"/>
      <c r="E42" s="28" t="s">
        <v>23</v>
      </c>
      <c r="F42" s="29"/>
      <c r="G42" s="22"/>
      <c r="H42" s="22"/>
    </row>
    <row r="43" spans="1:8" ht="22.5" customHeight="1">
      <c r="A43" s="127" t="s">
        <v>26</v>
      </c>
      <c r="B43" s="128"/>
      <c r="C43" s="128"/>
      <c r="D43" s="129"/>
      <c r="E43" s="28" t="s">
        <v>23</v>
      </c>
      <c r="F43" s="29"/>
      <c r="G43" s="22"/>
      <c r="H43" s="22"/>
    </row>
    <row r="44" spans="1:8" ht="18" customHeight="1">
      <c r="A44" s="130" t="s">
        <v>27</v>
      </c>
      <c r="B44" s="131"/>
      <c r="C44" s="131"/>
      <c r="D44" s="132"/>
      <c r="E44" s="28" t="s">
        <v>23</v>
      </c>
      <c r="F44" s="29"/>
      <c r="G44" s="22"/>
      <c r="H44" s="22"/>
    </row>
    <row r="45" spans="1:8" ht="24" customHeight="1">
      <c r="A45" s="133" t="s">
        <v>28</v>
      </c>
      <c r="B45" s="134"/>
      <c r="C45" s="134"/>
      <c r="D45" s="135"/>
      <c r="E45" s="24" t="s">
        <v>23</v>
      </c>
      <c r="F45" s="25"/>
      <c r="G45" s="22"/>
      <c r="H45" s="22"/>
    </row>
    <row r="46" spans="1:8" ht="12.75" customHeight="1">
      <c r="A46" s="127" t="s">
        <v>29</v>
      </c>
      <c r="B46" s="128"/>
      <c r="C46" s="128"/>
      <c r="D46" s="129"/>
      <c r="E46" s="26"/>
      <c r="F46" s="27"/>
      <c r="G46" s="20"/>
      <c r="H46" s="20"/>
    </row>
    <row r="47" spans="1:8" ht="8.25" customHeight="1">
      <c r="A47" s="127" t="s">
        <v>30</v>
      </c>
      <c r="B47" s="128"/>
      <c r="C47" s="128"/>
      <c r="D47" s="129"/>
      <c r="E47" s="28" t="s">
        <v>23</v>
      </c>
      <c r="F47" s="29"/>
      <c r="G47" s="20"/>
      <c r="H47" s="20"/>
    </row>
    <row r="48" spans="1:8">
      <c r="A48" s="20"/>
      <c r="B48" s="20"/>
      <c r="C48" s="20"/>
      <c r="D48" s="20"/>
      <c r="E48" s="20"/>
      <c r="F48" s="20"/>
      <c r="G48" s="20"/>
      <c r="H48" s="20"/>
    </row>
    <row r="49" spans="1:8">
      <c r="A49" s="17"/>
      <c r="B49" s="17"/>
      <c r="C49" s="17"/>
      <c r="D49" s="17"/>
      <c r="E49" s="17"/>
      <c r="F49" s="17"/>
      <c r="G49" s="9"/>
      <c r="H49" s="17"/>
    </row>
    <row r="50" spans="1:8" ht="27" customHeight="1">
      <c r="A50" s="124" t="s">
        <v>31</v>
      </c>
      <c r="B50" s="124"/>
      <c r="C50" s="124"/>
      <c r="D50" s="124"/>
      <c r="E50" s="124"/>
      <c r="F50" s="124"/>
      <c r="G50" s="10"/>
      <c r="H50" s="10"/>
    </row>
    <row r="51" spans="1:8" ht="28.5" customHeight="1">
      <c r="A51" s="17"/>
      <c r="B51" s="17"/>
      <c r="C51" s="17"/>
      <c r="D51" s="17"/>
      <c r="E51" s="17"/>
      <c r="F51" s="17"/>
      <c r="G51" s="9"/>
      <c r="H51" s="17"/>
    </row>
    <row r="52" spans="1:8" ht="15.75">
      <c r="A52" s="137" t="s">
        <v>19</v>
      </c>
      <c r="B52" s="138"/>
      <c r="C52" s="138"/>
      <c r="D52" s="138"/>
      <c r="E52" s="139"/>
      <c r="F52" s="31" t="s">
        <v>32</v>
      </c>
      <c r="G52" s="32"/>
      <c r="H52" s="32"/>
    </row>
    <row r="53" spans="1:8" ht="20.25" customHeight="1">
      <c r="A53" s="155" t="s">
        <v>33</v>
      </c>
      <c r="B53" s="156"/>
      <c r="C53" s="156"/>
      <c r="D53" s="156"/>
      <c r="E53" s="157"/>
      <c r="F53" s="33"/>
      <c r="G53" s="34"/>
      <c r="H53" s="34"/>
    </row>
    <row r="54" spans="1:8" ht="15.75">
      <c r="A54" s="35" t="s">
        <v>34</v>
      </c>
      <c r="B54" s="36"/>
      <c r="C54" s="36"/>
      <c r="D54" s="36"/>
      <c r="E54" s="36"/>
      <c r="F54" s="37"/>
      <c r="G54" s="34"/>
      <c r="H54" s="34"/>
    </row>
    <row r="55" spans="1:8" ht="20.25" customHeight="1">
      <c r="A55" s="38" t="s">
        <v>35</v>
      </c>
      <c r="B55" s="39"/>
      <c r="C55" s="39"/>
      <c r="D55" s="39"/>
      <c r="E55" s="39"/>
      <c r="F55" s="40"/>
      <c r="G55" s="34"/>
      <c r="H55" s="34"/>
    </row>
    <row r="56" spans="1:8" ht="20.25" customHeight="1">
      <c r="A56" s="35" t="s">
        <v>36</v>
      </c>
      <c r="B56" s="36"/>
      <c r="C56" s="36"/>
      <c r="D56" s="36"/>
      <c r="E56" s="36"/>
      <c r="F56" s="37"/>
      <c r="G56" s="34"/>
      <c r="H56" s="34"/>
    </row>
    <row r="57" spans="1:8" ht="15.75">
      <c r="A57" s="41" t="s">
        <v>37</v>
      </c>
      <c r="B57" s="42"/>
      <c r="C57" s="42"/>
      <c r="D57" s="42"/>
      <c r="E57" s="42"/>
      <c r="F57" s="43"/>
      <c r="G57" s="34"/>
      <c r="H57" s="34"/>
    </row>
    <row r="58" spans="1:8" ht="19.5" customHeight="1">
      <c r="A58" s="44" t="s">
        <v>38</v>
      </c>
      <c r="B58" s="45"/>
      <c r="C58" s="45"/>
      <c r="D58" s="45"/>
      <c r="E58" s="45"/>
      <c r="F58" s="46"/>
      <c r="G58" s="34"/>
      <c r="H58" s="34"/>
    </row>
    <row r="59" spans="1:8" ht="29.25" customHeight="1">
      <c r="A59" s="35" t="s">
        <v>36</v>
      </c>
      <c r="B59" s="36"/>
      <c r="C59" s="36"/>
      <c r="D59" s="36"/>
      <c r="E59" s="36"/>
      <c r="F59" s="37"/>
      <c r="G59" s="32"/>
      <c r="H59" s="32"/>
    </row>
    <row r="60" spans="1:8" ht="15.75">
      <c r="A60" s="41" t="s">
        <v>37</v>
      </c>
      <c r="B60" s="42"/>
      <c r="C60" s="42"/>
      <c r="D60" s="42"/>
      <c r="E60" s="42"/>
      <c r="F60" s="43"/>
      <c r="G60" s="34"/>
      <c r="H60" s="34"/>
    </row>
    <row r="61" spans="1:8" ht="20.25" customHeight="1">
      <c r="A61" s="155" t="s">
        <v>39</v>
      </c>
      <c r="B61" s="156"/>
      <c r="C61" s="156"/>
      <c r="D61" s="156"/>
      <c r="E61" s="157"/>
      <c r="F61" s="33"/>
      <c r="G61" s="34"/>
      <c r="H61" s="34"/>
    </row>
    <row r="62" spans="1:8" ht="19.5" customHeight="1">
      <c r="A62" s="35" t="s">
        <v>34</v>
      </c>
      <c r="B62" s="36"/>
      <c r="C62" s="36"/>
      <c r="D62" s="36"/>
      <c r="E62" s="36"/>
      <c r="F62" s="37"/>
      <c r="G62" s="34"/>
      <c r="H62" s="34"/>
    </row>
    <row r="63" spans="1:8" ht="31.5" customHeight="1">
      <c r="A63" s="38" t="s">
        <v>40</v>
      </c>
      <c r="B63" s="39"/>
      <c r="C63" s="39"/>
      <c r="D63" s="39"/>
      <c r="E63" s="39"/>
      <c r="F63" s="40"/>
      <c r="G63" s="34"/>
      <c r="H63" s="34"/>
    </row>
    <row r="64" spans="1:8" ht="15.75">
      <c r="A64" s="44" t="s">
        <v>41</v>
      </c>
      <c r="B64" s="45"/>
      <c r="C64" s="45"/>
      <c r="D64" s="45"/>
      <c r="E64" s="45"/>
      <c r="F64" s="46"/>
      <c r="G64" s="34"/>
      <c r="H64" s="34"/>
    </row>
    <row r="65" spans="1:8" ht="27.75" customHeight="1">
      <c r="A65" s="155" t="s">
        <v>42</v>
      </c>
      <c r="B65" s="156"/>
      <c r="C65" s="156"/>
      <c r="D65" s="156"/>
      <c r="E65" s="157"/>
      <c r="F65" s="33"/>
      <c r="G65" s="34"/>
      <c r="H65" s="34"/>
    </row>
    <row r="66" spans="1:8" ht="15.75">
      <c r="A66" s="35" t="s">
        <v>34</v>
      </c>
      <c r="B66" s="36"/>
      <c r="C66" s="36"/>
      <c r="D66" s="36"/>
      <c r="E66" s="36"/>
      <c r="F66" s="37"/>
      <c r="G66" s="47"/>
      <c r="H66" s="47"/>
    </row>
    <row r="67" spans="1:8" ht="32.25" customHeight="1">
      <c r="A67" s="38" t="s">
        <v>43</v>
      </c>
      <c r="B67" s="39"/>
      <c r="C67" s="39"/>
      <c r="D67" s="39"/>
      <c r="E67" s="39"/>
      <c r="F67" s="40"/>
      <c r="G67" s="47"/>
      <c r="H67" s="47"/>
    </row>
    <row r="68" spans="1:8">
      <c r="G68" s="9"/>
    </row>
    <row r="69" spans="1:8" ht="41.25" customHeight="1">
      <c r="A69" s="124" t="s">
        <v>44</v>
      </c>
      <c r="B69" s="124"/>
      <c r="C69" s="124"/>
      <c r="D69" s="124"/>
      <c r="E69" s="124"/>
      <c r="F69" s="124"/>
      <c r="G69" s="10"/>
      <c r="H69" s="10"/>
    </row>
    <row r="70" spans="1:8">
      <c r="A70" s="17"/>
      <c r="B70" s="17"/>
      <c r="C70" s="17"/>
      <c r="D70" s="17"/>
      <c r="E70" s="17"/>
      <c r="F70" s="17"/>
      <c r="G70" s="17"/>
      <c r="H70" s="17"/>
    </row>
    <row r="71" spans="1:8" ht="28.5" customHeight="1">
      <c r="A71" s="140" t="s">
        <v>19</v>
      </c>
      <c r="B71" s="141"/>
      <c r="C71" s="144" t="s">
        <v>45</v>
      </c>
      <c r="D71" s="146" t="s">
        <v>46</v>
      </c>
      <c r="E71" s="148" t="s">
        <v>47</v>
      </c>
      <c r="F71" s="150" t="s">
        <v>48</v>
      </c>
      <c r="G71" s="151"/>
      <c r="H71" s="152"/>
    </row>
    <row r="72" spans="1:8" ht="21.75" customHeight="1">
      <c r="A72" s="142"/>
      <c r="B72" s="143"/>
      <c r="C72" s="145"/>
      <c r="D72" s="147"/>
      <c r="E72" s="149"/>
      <c r="F72" s="48" t="s">
        <v>49</v>
      </c>
      <c r="G72" s="49" t="s">
        <v>50</v>
      </c>
      <c r="H72" s="49" t="s">
        <v>51</v>
      </c>
    </row>
    <row r="73" spans="1:8" ht="15" customHeight="1">
      <c r="A73" s="153" t="s">
        <v>52</v>
      </c>
      <c r="B73" s="154"/>
      <c r="C73" s="51" t="s">
        <v>53</v>
      </c>
      <c r="D73" s="51" t="s">
        <v>53</v>
      </c>
      <c r="E73" s="51" t="s">
        <v>53</v>
      </c>
      <c r="F73" s="52"/>
      <c r="G73" s="53"/>
      <c r="H73" s="53"/>
    </row>
    <row r="74" spans="1:8" ht="34.5" customHeight="1">
      <c r="A74" s="158" t="s">
        <v>54</v>
      </c>
      <c r="B74" s="159"/>
      <c r="C74" s="54" t="s">
        <v>53</v>
      </c>
      <c r="D74" s="54" t="s">
        <v>53</v>
      </c>
      <c r="E74" s="54" t="s">
        <v>53</v>
      </c>
      <c r="F74" s="55">
        <f>F76+F77+F78</f>
        <v>44930980</v>
      </c>
      <c r="G74" s="56">
        <f>G76+G77+G78</f>
        <v>45585180</v>
      </c>
      <c r="H74" s="56">
        <f>H76+H77+H78</f>
        <v>47279580</v>
      </c>
    </row>
    <row r="75" spans="1:8" ht="24" customHeight="1">
      <c r="A75" s="160" t="s">
        <v>36</v>
      </c>
      <c r="B75" s="161"/>
      <c r="C75" s="57"/>
      <c r="D75" s="57"/>
      <c r="E75" s="58"/>
      <c r="F75" s="59"/>
      <c r="G75" s="60"/>
      <c r="H75" s="61"/>
    </row>
    <row r="76" spans="1:8" ht="52.5" customHeight="1">
      <c r="A76" s="130" t="s">
        <v>55</v>
      </c>
      <c r="B76" s="132"/>
      <c r="C76" s="51" t="s">
        <v>53</v>
      </c>
      <c r="D76" s="51" t="s">
        <v>53</v>
      </c>
      <c r="E76" s="51" t="s">
        <v>53</v>
      </c>
      <c r="F76" s="52">
        <f>F84</f>
        <v>39292500</v>
      </c>
      <c r="G76" s="52">
        <f t="shared" ref="G76:H76" si="0">G84</f>
        <v>39923500</v>
      </c>
      <c r="H76" s="52">
        <f t="shared" si="0"/>
        <v>41542200</v>
      </c>
    </row>
    <row r="77" spans="1:8" ht="21.75" customHeight="1">
      <c r="A77" s="130" t="s">
        <v>56</v>
      </c>
      <c r="B77" s="132"/>
      <c r="C77" s="51" t="s">
        <v>53</v>
      </c>
      <c r="D77" s="51" t="s">
        <v>53</v>
      </c>
      <c r="E77" s="51" t="s">
        <v>53</v>
      </c>
      <c r="F77" s="52">
        <f>F202</f>
        <v>4183880</v>
      </c>
      <c r="G77" s="52">
        <f t="shared" ref="G77:H77" si="1">G202</f>
        <v>4207080</v>
      </c>
      <c r="H77" s="52">
        <f t="shared" si="1"/>
        <v>4270880</v>
      </c>
    </row>
    <row r="78" spans="1:8" ht="23.25" customHeight="1">
      <c r="A78" s="130" t="s">
        <v>57</v>
      </c>
      <c r="B78" s="132"/>
      <c r="C78" s="51" t="s">
        <v>53</v>
      </c>
      <c r="D78" s="51" t="s">
        <v>53</v>
      </c>
      <c r="E78" s="51" t="s">
        <v>53</v>
      </c>
      <c r="F78" s="53">
        <f>F154</f>
        <v>1454600</v>
      </c>
      <c r="G78" s="53">
        <f t="shared" ref="G78:H78" si="2">G154</f>
        <v>1454600</v>
      </c>
      <c r="H78" s="53">
        <f t="shared" si="2"/>
        <v>1466500</v>
      </c>
    </row>
    <row r="79" spans="1:8" ht="17.25" customHeight="1">
      <c r="A79" s="153" t="s">
        <v>58</v>
      </c>
      <c r="B79" s="154"/>
      <c r="C79" s="51" t="s">
        <v>53</v>
      </c>
      <c r="D79" s="51" t="s">
        <v>53</v>
      </c>
      <c r="E79" s="51" t="s">
        <v>53</v>
      </c>
      <c r="F79" s="52"/>
      <c r="G79" s="53"/>
      <c r="H79" s="53"/>
    </row>
    <row r="80" spans="1:8" ht="27" customHeight="1">
      <c r="A80" s="158" t="s">
        <v>59</v>
      </c>
      <c r="B80" s="159"/>
      <c r="C80" s="54" t="s">
        <v>53</v>
      </c>
      <c r="D80" s="54" t="s">
        <v>53</v>
      </c>
      <c r="E80" s="54" t="s">
        <v>53</v>
      </c>
      <c r="F80" s="55">
        <f>F82</f>
        <v>44930980</v>
      </c>
      <c r="G80" s="55">
        <f t="shared" ref="G80:H80" si="3">G82</f>
        <v>45585180</v>
      </c>
      <c r="H80" s="55">
        <f t="shared" si="3"/>
        <v>47279580</v>
      </c>
    </row>
    <row r="81" spans="1:8" ht="23.25" customHeight="1">
      <c r="A81" s="160" t="s">
        <v>36</v>
      </c>
      <c r="B81" s="161"/>
      <c r="C81" s="57"/>
      <c r="D81" s="57"/>
      <c r="E81" s="58"/>
      <c r="F81" s="59"/>
      <c r="G81" s="60"/>
      <c r="H81" s="61"/>
    </row>
    <row r="82" spans="1:8" ht="40.5" customHeight="1">
      <c r="A82" s="158" t="s">
        <v>60</v>
      </c>
      <c r="B82" s="159"/>
      <c r="C82" s="62"/>
      <c r="D82" s="62"/>
      <c r="E82" s="62"/>
      <c r="F82" s="55">
        <f>F83+F201</f>
        <v>44930980</v>
      </c>
      <c r="G82" s="55">
        <f>G83+G201</f>
        <v>45585180</v>
      </c>
      <c r="H82" s="55">
        <f>H83+H201</f>
        <v>47279580</v>
      </c>
    </row>
    <row r="83" spans="1:8" ht="21" customHeight="1">
      <c r="A83" s="162" t="s">
        <v>61</v>
      </c>
      <c r="B83" s="163"/>
      <c r="C83" s="63"/>
      <c r="D83" s="63"/>
      <c r="E83" s="63"/>
      <c r="F83" s="64">
        <f>F84+F154</f>
        <v>40747100</v>
      </c>
      <c r="G83" s="64">
        <f>G84+G154</f>
        <v>41378100</v>
      </c>
      <c r="H83" s="64">
        <f>H84+H154</f>
        <v>43008700</v>
      </c>
    </row>
    <row r="84" spans="1:8" ht="50.25" customHeight="1">
      <c r="A84" s="164" t="s">
        <v>62</v>
      </c>
      <c r="B84" s="165"/>
      <c r="C84" s="63"/>
      <c r="D84" s="63"/>
      <c r="E84" s="63"/>
      <c r="F84" s="65">
        <f>F85+F113+F148</f>
        <v>39292500</v>
      </c>
      <c r="G84" s="65">
        <f>G85+G113+G148</f>
        <v>39923500</v>
      </c>
      <c r="H84" s="65">
        <f>H85+H113+H148</f>
        <v>41542200</v>
      </c>
    </row>
    <row r="85" spans="1:8" ht="24.75" customHeight="1">
      <c r="A85" s="166" t="s">
        <v>63</v>
      </c>
      <c r="B85" s="167"/>
      <c r="C85" s="66"/>
      <c r="D85" s="66"/>
      <c r="E85" s="66"/>
      <c r="F85" s="67">
        <f>F86+F88+F94+F96</f>
        <v>32929100</v>
      </c>
      <c r="G85" s="67">
        <f t="shared" ref="G85:H85" si="4">G86+G88+G94+G96</f>
        <v>33560100</v>
      </c>
      <c r="H85" s="67">
        <f t="shared" si="4"/>
        <v>35155600</v>
      </c>
    </row>
    <row r="86" spans="1:8" ht="20.25" customHeight="1">
      <c r="A86" s="168" t="s">
        <v>64</v>
      </c>
      <c r="B86" s="169"/>
      <c r="C86" s="23" t="s">
        <v>65</v>
      </c>
      <c r="D86" s="68"/>
      <c r="E86" s="69"/>
      <c r="F86" s="53">
        <f>SUM(F87)</f>
        <v>23313900</v>
      </c>
      <c r="G86" s="53">
        <f>SUM(G87)</f>
        <v>23798500</v>
      </c>
      <c r="H86" s="53">
        <f t="shared" ref="H86" si="5">SUM(H87)</f>
        <v>24278000</v>
      </c>
    </row>
    <row r="87" spans="1:8" ht="17.25" customHeight="1">
      <c r="A87" s="170" t="s">
        <v>66</v>
      </c>
      <c r="B87" s="171"/>
      <c r="C87" s="70"/>
      <c r="D87" s="71">
        <v>211</v>
      </c>
      <c r="E87" s="72" t="s">
        <v>67</v>
      </c>
      <c r="F87" s="73">
        <v>23313900</v>
      </c>
      <c r="G87" s="73">
        <v>23798500</v>
      </c>
      <c r="H87" s="73">
        <v>24278000</v>
      </c>
    </row>
    <row r="88" spans="1:8" ht="16.5" customHeight="1">
      <c r="A88" s="168" t="s">
        <v>68</v>
      </c>
      <c r="B88" s="169"/>
      <c r="C88" s="74" t="s">
        <v>69</v>
      </c>
      <c r="D88" s="72"/>
      <c r="E88" s="75"/>
      <c r="F88" s="53">
        <f>SUM(F89)</f>
        <v>3600</v>
      </c>
      <c r="G88" s="53">
        <f t="shared" ref="G88:H88" si="6">SUM(G89)</f>
        <v>3600</v>
      </c>
      <c r="H88" s="53">
        <f t="shared" si="6"/>
        <v>3600</v>
      </c>
    </row>
    <row r="89" spans="1:8" ht="17.25" customHeight="1">
      <c r="A89" s="170" t="s">
        <v>70</v>
      </c>
      <c r="B89" s="171"/>
      <c r="C89" s="70"/>
      <c r="D89" s="71">
        <v>212</v>
      </c>
      <c r="E89" s="72" t="s">
        <v>71</v>
      </c>
      <c r="F89" s="73">
        <f>SUM(F90:F93)</f>
        <v>3600</v>
      </c>
      <c r="G89" s="73">
        <f t="shared" ref="G89:H89" si="7">SUM(G90:G93)</f>
        <v>3600</v>
      </c>
      <c r="H89" s="73">
        <f t="shared" si="7"/>
        <v>3600</v>
      </c>
    </row>
    <row r="90" spans="1:8" ht="17.25" customHeight="1">
      <c r="A90" s="76" t="s">
        <v>72</v>
      </c>
      <c r="B90" s="77"/>
      <c r="C90" s="78"/>
      <c r="D90" s="78"/>
      <c r="E90" s="79" t="s">
        <v>73</v>
      </c>
      <c r="F90" s="80"/>
      <c r="G90" s="81"/>
      <c r="H90" s="81"/>
    </row>
    <row r="91" spans="1:8" ht="17.25" customHeight="1">
      <c r="A91" s="172" t="s">
        <v>74</v>
      </c>
      <c r="B91" s="173"/>
      <c r="C91" s="82"/>
      <c r="D91" s="82"/>
      <c r="E91" s="79" t="s">
        <v>75</v>
      </c>
      <c r="F91" s="80">
        <v>3600</v>
      </c>
      <c r="G91" s="81">
        <v>3600</v>
      </c>
      <c r="H91" s="81">
        <v>3600</v>
      </c>
    </row>
    <row r="92" spans="1:8" ht="17.25" customHeight="1">
      <c r="A92" s="172" t="s">
        <v>76</v>
      </c>
      <c r="B92" s="173"/>
      <c r="C92" s="82"/>
      <c r="D92" s="82"/>
      <c r="E92" s="79" t="s">
        <v>77</v>
      </c>
      <c r="F92" s="80"/>
      <c r="G92" s="81"/>
      <c r="H92" s="81"/>
    </row>
    <row r="93" spans="1:8" ht="19.5" customHeight="1">
      <c r="A93" s="83" t="s">
        <v>78</v>
      </c>
      <c r="B93" s="84"/>
      <c r="C93" s="82"/>
      <c r="D93" s="82"/>
      <c r="E93" s="79" t="s">
        <v>79</v>
      </c>
      <c r="F93" s="80"/>
      <c r="G93" s="81"/>
      <c r="H93" s="81"/>
    </row>
    <row r="94" spans="1:8" ht="31.5" customHeight="1">
      <c r="A94" s="168" t="s">
        <v>80</v>
      </c>
      <c r="B94" s="169"/>
      <c r="C94" s="74" t="s">
        <v>81</v>
      </c>
      <c r="D94" s="72"/>
      <c r="E94" s="75"/>
      <c r="F94" s="53">
        <f>SUM(F95)</f>
        <v>7040700</v>
      </c>
      <c r="G94" s="53">
        <f t="shared" ref="G94" si="8">SUM(G95)</f>
        <v>7187100</v>
      </c>
      <c r="H94" s="53">
        <f>SUM(H95)</f>
        <v>8303100</v>
      </c>
    </row>
    <row r="95" spans="1:8" ht="17.25" customHeight="1">
      <c r="A95" s="170" t="s">
        <v>82</v>
      </c>
      <c r="B95" s="171"/>
      <c r="C95" s="79"/>
      <c r="D95" s="71">
        <v>213</v>
      </c>
      <c r="E95" s="72" t="s">
        <v>83</v>
      </c>
      <c r="F95" s="73">
        <v>7040700</v>
      </c>
      <c r="G95" s="73">
        <v>7187100</v>
      </c>
      <c r="H95" s="73">
        <v>8303100</v>
      </c>
    </row>
    <row r="96" spans="1:8" ht="36" customHeight="1">
      <c r="A96" s="168" t="s">
        <v>84</v>
      </c>
      <c r="B96" s="169"/>
      <c r="C96" s="74" t="s">
        <v>85</v>
      </c>
      <c r="D96" s="72"/>
      <c r="E96" s="85"/>
      <c r="F96" s="53">
        <f>F97+F100+F103+F107+F109+F111</f>
        <v>2570900</v>
      </c>
      <c r="G96" s="53">
        <f t="shared" ref="G96:H96" si="9">G97+G100+G103+G107+G109+G111</f>
        <v>2570900</v>
      </c>
      <c r="H96" s="53">
        <f t="shared" si="9"/>
        <v>2570900</v>
      </c>
    </row>
    <row r="97" spans="1:8" ht="17.25" customHeight="1">
      <c r="A97" s="170" t="s">
        <v>86</v>
      </c>
      <c r="B97" s="171"/>
      <c r="C97" s="72"/>
      <c r="D97" s="71">
        <v>221</v>
      </c>
      <c r="E97" s="72" t="s">
        <v>87</v>
      </c>
      <c r="F97" s="73">
        <f>SUM(F98:F99)</f>
        <v>97400</v>
      </c>
      <c r="G97" s="73">
        <f t="shared" ref="G97:H97" si="10">SUM(G98:G99)</f>
        <v>97400</v>
      </c>
      <c r="H97" s="73">
        <f t="shared" si="10"/>
        <v>97400</v>
      </c>
    </row>
    <row r="98" spans="1:8" ht="17.25" customHeight="1">
      <c r="A98" s="76" t="s">
        <v>88</v>
      </c>
      <c r="B98" s="86"/>
      <c r="C98" s="82"/>
      <c r="D98" s="82"/>
      <c r="E98" s="79" t="s">
        <v>89</v>
      </c>
      <c r="F98" s="80">
        <v>52800</v>
      </c>
      <c r="G98" s="80">
        <v>52800</v>
      </c>
      <c r="H98" s="80">
        <v>52800</v>
      </c>
    </row>
    <row r="99" spans="1:8" ht="17.25" customHeight="1">
      <c r="A99" s="76" t="s">
        <v>90</v>
      </c>
      <c r="B99" s="86"/>
      <c r="C99" s="82"/>
      <c r="D99" s="82"/>
      <c r="E99" s="79" t="s">
        <v>91</v>
      </c>
      <c r="F99" s="80">
        <v>44600</v>
      </c>
      <c r="G99" s="80">
        <v>44600</v>
      </c>
      <c r="H99" s="80">
        <v>44600</v>
      </c>
    </row>
    <row r="100" spans="1:8" ht="17.25" customHeight="1">
      <c r="A100" s="170" t="s">
        <v>92</v>
      </c>
      <c r="B100" s="171"/>
      <c r="C100" s="70"/>
      <c r="D100" s="71">
        <v>225</v>
      </c>
      <c r="E100" s="72" t="s">
        <v>93</v>
      </c>
      <c r="F100" s="73">
        <f t="shared" ref="F100:H100" si="11">SUM(F101:F102)</f>
        <v>235600</v>
      </c>
      <c r="G100" s="73">
        <f t="shared" si="11"/>
        <v>235600</v>
      </c>
      <c r="H100" s="73">
        <f t="shared" si="11"/>
        <v>235600</v>
      </c>
    </row>
    <row r="101" spans="1:8" ht="17.25" customHeight="1">
      <c r="A101" s="172" t="s">
        <v>94</v>
      </c>
      <c r="B101" s="173"/>
      <c r="C101" s="70"/>
      <c r="D101" s="70"/>
      <c r="E101" s="79" t="s">
        <v>95</v>
      </c>
      <c r="F101" s="80">
        <v>235600</v>
      </c>
      <c r="G101" s="80">
        <v>235600</v>
      </c>
      <c r="H101" s="80">
        <v>235600</v>
      </c>
    </row>
    <row r="102" spans="1:8" ht="17.25" customHeight="1">
      <c r="A102" s="172" t="s">
        <v>96</v>
      </c>
      <c r="B102" s="173"/>
      <c r="C102" s="70"/>
      <c r="D102" s="70"/>
      <c r="E102" s="79" t="s">
        <v>97</v>
      </c>
      <c r="F102" s="80"/>
      <c r="G102" s="80"/>
      <c r="H102" s="80"/>
    </row>
    <row r="103" spans="1:8" ht="19.5" customHeight="1">
      <c r="A103" s="170" t="s">
        <v>98</v>
      </c>
      <c r="B103" s="171"/>
      <c r="C103" s="72"/>
      <c r="D103" s="71">
        <v>226</v>
      </c>
      <c r="E103" s="72" t="s">
        <v>99</v>
      </c>
      <c r="F103" s="73">
        <f>SUM(F104:F106)</f>
        <v>287000</v>
      </c>
      <c r="G103" s="73">
        <f t="shared" ref="G103:H103" si="12">SUM(G104:G106)</f>
        <v>287000</v>
      </c>
      <c r="H103" s="73">
        <f t="shared" si="12"/>
        <v>287000</v>
      </c>
    </row>
    <row r="104" spans="1:8" ht="19.5" customHeight="1">
      <c r="A104" s="172" t="s">
        <v>100</v>
      </c>
      <c r="B104" s="173"/>
      <c r="C104" s="70"/>
      <c r="D104" s="70"/>
      <c r="E104" s="79" t="s">
        <v>101</v>
      </c>
      <c r="F104" s="80">
        <v>5000</v>
      </c>
      <c r="G104" s="80">
        <v>5000</v>
      </c>
      <c r="H104" s="80">
        <v>5000</v>
      </c>
    </row>
    <row r="105" spans="1:8" ht="26.25" customHeight="1">
      <c r="A105" s="172" t="s">
        <v>102</v>
      </c>
      <c r="B105" s="173"/>
      <c r="C105" s="70"/>
      <c r="D105" s="70"/>
      <c r="E105" s="79" t="s">
        <v>103</v>
      </c>
      <c r="F105" s="80">
        <v>159000</v>
      </c>
      <c r="G105" s="80">
        <v>159000</v>
      </c>
      <c r="H105" s="80">
        <v>159000</v>
      </c>
    </row>
    <row r="106" spans="1:8" ht="15.75" customHeight="1">
      <c r="A106" s="172" t="s">
        <v>104</v>
      </c>
      <c r="B106" s="173"/>
      <c r="C106" s="70"/>
      <c r="D106" s="70"/>
      <c r="E106" s="79" t="s">
        <v>105</v>
      </c>
      <c r="F106" s="80">
        <v>123000</v>
      </c>
      <c r="G106" s="80">
        <v>123000</v>
      </c>
      <c r="H106" s="80">
        <v>123000</v>
      </c>
    </row>
    <row r="107" spans="1:8" ht="17.25" customHeight="1">
      <c r="A107" s="170" t="s">
        <v>106</v>
      </c>
      <c r="B107" s="171"/>
      <c r="C107" s="72"/>
      <c r="D107" s="71">
        <v>290</v>
      </c>
      <c r="E107" s="72" t="s">
        <v>107</v>
      </c>
      <c r="F107" s="73">
        <f>SUM(F108)</f>
        <v>1800</v>
      </c>
      <c r="G107" s="73">
        <f t="shared" ref="G107:H107" si="13">SUM(G108)</f>
        <v>1800</v>
      </c>
      <c r="H107" s="73">
        <f t="shared" si="13"/>
        <v>1800</v>
      </c>
    </row>
    <row r="108" spans="1:8" ht="21" customHeight="1">
      <c r="A108" s="76" t="s">
        <v>108</v>
      </c>
      <c r="B108" s="77"/>
      <c r="C108" s="70"/>
      <c r="D108" s="70"/>
      <c r="E108" s="79" t="s">
        <v>109</v>
      </c>
      <c r="F108" s="80">
        <v>1800</v>
      </c>
      <c r="G108" s="80">
        <v>1800</v>
      </c>
      <c r="H108" s="80">
        <v>1800</v>
      </c>
    </row>
    <row r="109" spans="1:8" ht="17.25" customHeight="1">
      <c r="A109" s="170" t="s">
        <v>110</v>
      </c>
      <c r="B109" s="171"/>
      <c r="C109" s="72"/>
      <c r="D109" s="71">
        <v>310</v>
      </c>
      <c r="E109" s="72" t="s">
        <v>111</v>
      </c>
      <c r="F109" s="73">
        <f>SUM(F110)</f>
        <v>1740000</v>
      </c>
      <c r="G109" s="73">
        <f t="shared" ref="G109:H109" si="14">SUM(G110)</f>
        <v>1740000</v>
      </c>
      <c r="H109" s="73">
        <f t="shared" si="14"/>
        <v>1740000</v>
      </c>
    </row>
    <row r="110" spans="1:8" ht="20.25" customHeight="1">
      <c r="A110" s="172" t="s">
        <v>112</v>
      </c>
      <c r="B110" s="173"/>
      <c r="C110" s="72"/>
      <c r="D110" s="72"/>
      <c r="E110" s="79" t="s">
        <v>113</v>
      </c>
      <c r="F110" s="80">
        <v>1740000</v>
      </c>
      <c r="G110" s="80">
        <v>1740000</v>
      </c>
      <c r="H110" s="80">
        <v>1740000</v>
      </c>
    </row>
    <row r="111" spans="1:8" ht="18.75" customHeight="1">
      <c r="A111" s="170" t="s">
        <v>114</v>
      </c>
      <c r="B111" s="171"/>
      <c r="C111" s="72"/>
      <c r="D111" s="71">
        <v>340</v>
      </c>
      <c r="E111" s="72" t="s">
        <v>115</v>
      </c>
      <c r="F111" s="73">
        <f>SUM(F112)</f>
        <v>209100</v>
      </c>
      <c r="G111" s="73">
        <f t="shared" ref="G111:H111" si="15">SUM(G112)</f>
        <v>209100</v>
      </c>
      <c r="H111" s="73">
        <f t="shared" si="15"/>
        <v>209100</v>
      </c>
    </row>
    <row r="112" spans="1:8" ht="21" customHeight="1">
      <c r="A112" s="172" t="s">
        <v>116</v>
      </c>
      <c r="B112" s="173"/>
      <c r="C112" s="72"/>
      <c r="D112" s="72"/>
      <c r="E112" s="79" t="s">
        <v>117</v>
      </c>
      <c r="F112" s="80">
        <v>209100</v>
      </c>
      <c r="G112" s="80">
        <v>209100</v>
      </c>
      <c r="H112" s="80">
        <v>209100</v>
      </c>
    </row>
    <row r="113" spans="1:8" ht="24.75" customHeight="1">
      <c r="A113" s="166" t="s">
        <v>118</v>
      </c>
      <c r="B113" s="167"/>
      <c r="C113" s="87"/>
      <c r="D113" s="87"/>
      <c r="E113" s="88"/>
      <c r="F113" s="67">
        <f>F114+F116+F122+F124+F141+F145</f>
        <v>6273000</v>
      </c>
      <c r="G113" s="67">
        <f>G114+G116+G122+G124+G141+G145</f>
        <v>6273000</v>
      </c>
      <c r="H113" s="67">
        <f>H114+H116+H122+H124+H141+H145</f>
        <v>6296200</v>
      </c>
    </row>
    <row r="114" spans="1:8" ht="21" customHeight="1">
      <c r="A114" s="168" t="s">
        <v>64</v>
      </c>
      <c r="B114" s="169"/>
      <c r="C114" s="74" t="s">
        <v>119</v>
      </c>
      <c r="D114" s="72"/>
      <c r="E114" s="89"/>
      <c r="F114" s="53">
        <f>F115</f>
        <v>581700</v>
      </c>
      <c r="G114" s="53">
        <f t="shared" ref="G114:H114" si="16">G115</f>
        <v>581700</v>
      </c>
      <c r="H114" s="53">
        <f t="shared" si="16"/>
        <v>581700</v>
      </c>
    </row>
    <row r="115" spans="1:8" ht="17.25" customHeight="1">
      <c r="A115" s="170" t="s">
        <v>66</v>
      </c>
      <c r="B115" s="171"/>
      <c r="C115" s="70"/>
      <c r="D115" s="71">
        <v>211</v>
      </c>
      <c r="E115" s="72" t="s">
        <v>67</v>
      </c>
      <c r="F115" s="73">
        <v>581700</v>
      </c>
      <c r="G115" s="73">
        <v>581700</v>
      </c>
      <c r="H115" s="73">
        <v>581700</v>
      </c>
    </row>
    <row r="116" spans="1:8" ht="18" customHeight="1">
      <c r="A116" s="168" t="s">
        <v>68</v>
      </c>
      <c r="B116" s="169"/>
      <c r="C116" s="74" t="s">
        <v>120</v>
      </c>
      <c r="D116" s="72"/>
      <c r="E116" s="90"/>
      <c r="F116" s="53">
        <f>SUM(F117)</f>
        <v>12800</v>
      </c>
      <c r="G116" s="53">
        <f t="shared" ref="G116:H116" si="17">SUM(G117)</f>
        <v>12800</v>
      </c>
      <c r="H116" s="53">
        <f t="shared" si="17"/>
        <v>12800</v>
      </c>
    </row>
    <row r="117" spans="1:8" ht="17.25" customHeight="1">
      <c r="A117" s="170" t="s">
        <v>70</v>
      </c>
      <c r="B117" s="171"/>
      <c r="C117" s="72"/>
      <c r="D117" s="71">
        <v>212</v>
      </c>
      <c r="E117" s="72" t="s">
        <v>71</v>
      </c>
      <c r="F117" s="73">
        <f>SUM(F118:F121)</f>
        <v>12800</v>
      </c>
      <c r="G117" s="73">
        <f t="shared" ref="G117:H117" si="18">SUM(G118:G121)</f>
        <v>12800</v>
      </c>
      <c r="H117" s="73">
        <f t="shared" si="18"/>
        <v>12800</v>
      </c>
    </row>
    <row r="118" spans="1:8" ht="17.25" customHeight="1">
      <c r="A118" s="76" t="s">
        <v>72</v>
      </c>
      <c r="B118" s="77"/>
      <c r="C118" s="70"/>
      <c r="D118" s="70"/>
      <c r="E118" s="79" t="s">
        <v>73</v>
      </c>
      <c r="F118" s="80">
        <v>2400</v>
      </c>
      <c r="G118" s="80">
        <v>2400</v>
      </c>
      <c r="H118" s="80">
        <v>2400</v>
      </c>
    </row>
    <row r="119" spans="1:8" ht="17.25" customHeight="1">
      <c r="A119" s="172" t="s">
        <v>74</v>
      </c>
      <c r="B119" s="173"/>
      <c r="C119" s="70"/>
      <c r="D119" s="70"/>
      <c r="E119" s="79" t="s">
        <v>75</v>
      </c>
      <c r="F119" s="80"/>
      <c r="G119" s="80"/>
      <c r="H119" s="80"/>
    </row>
    <row r="120" spans="1:8" ht="16.5" customHeight="1">
      <c r="A120" s="172" t="s">
        <v>76</v>
      </c>
      <c r="B120" s="173"/>
      <c r="C120" s="70"/>
      <c r="D120" s="70"/>
      <c r="E120" s="79" t="s">
        <v>77</v>
      </c>
      <c r="F120" s="80">
        <v>2700</v>
      </c>
      <c r="G120" s="80">
        <v>2700</v>
      </c>
      <c r="H120" s="80">
        <v>2700</v>
      </c>
    </row>
    <row r="121" spans="1:8" ht="18.75" customHeight="1">
      <c r="A121" s="83" t="s">
        <v>78</v>
      </c>
      <c r="B121" s="84"/>
      <c r="C121" s="70"/>
      <c r="D121" s="70"/>
      <c r="E121" s="79" t="s">
        <v>79</v>
      </c>
      <c r="F121" s="80">
        <v>7700</v>
      </c>
      <c r="G121" s="80">
        <v>7700</v>
      </c>
      <c r="H121" s="80">
        <v>7700</v>
      </c>
    </row>
    <row r="122" spans="1:8" ht="30.75" customHeight="1">
      <c r="A122" s="168" t="s">
        <v>80</v>
      </c>
      <c r="B122" s="169"/>
      <c r="C122" s="74" t="s">
        <v>121</v>
      </c>
      <c r="D122" s="72"/>
      <c r="E122" s="75"/>
      <c r="F122" s="53">
        <f>F123</f>
        <v>175700</v>
      </c>
      <c r="G122" s="53">
        <f t="shared" ref="G122:H122" si="19">G123</f>
        <v>175700</v>
      </c>
      <c r="H122" s="53">
        <f t="shared" si="19"/>
        <v>198900</v>
      </c>
    </row>
    <row r="123" spans="1:8" ht="17.25" customHeight="1">
      <c r="A123" s="170" t="s">
        <v>82</v>
      </c>
      <c r="B123" s="171"/>
      <c r="C123" s="72"/>
      <c r="D123" s="71">
        <v>213</v>
      </c>
      <c r="E123" s="72" t="s">
        <v>83</v>
      </c>
      <c r="F123" s="73">
        <v>175700</v>
      </c>
      <c r="G123" s="73">
        <v>175700</v>
      </c>
      <c r="H123" s="73">
        <v>198900</v>
      </c>
    </row>
    <row r="124" spans="1:8" ht="31.5" customHeight="1">
      <c r="A124" s="168" t="s">
        <v>84</v>
      </c>
      <c r="B124" s="169"/>
      <c r="C124" s="74" t="s">
        <v>122</v>
      </c>
      <c r="D124" s="72"/>
      <c r="E124" s="75"/>
      <c r="F124" s="53">
        <f>F125+F130+F135+F138</f>
        <v>2831300</v>
      </c>
      <c r="G124" s="53">
        <f>G125+G130+G135+G138</f>
        <v>2831300</v>
      </c>
      <c r="H124" s="53">
        <f>H125+H130+H135+H138</f>
        <v>2831300</v>
      </c>
    </row>
    <row r="125" spans="1:8" ht="17.25" customHeight="1">
      <c r="A125" s="170" t="s">
        <v>123</v>
      </c>
      <c r="B125" s="171"/>
      <c r="C125" s="72"/>
      <c r="D125" s="71">
        <v>223</v>
      </c>
      <c r="E125" s="72" t="s">
        <v>124</v>
      </c>
      <c r="F125" s="73">
        <f>SUM(F126:F129)</f>
        <v>2419700</v>
      </c>
      <c r="G125" s="73">
        <f t="shared" ref="G125:H125" si="20">SUM(G126:G129)</f>
        <v>2419700</v>
      </c>
      <c r="H125" s="73">
        <f t="shared" si="20"/>
        <v>2419700</v>
      </c>
    </row>
    <row r="126" spans="1:8" ht="17.25" customHeight="1">
      <c r="A126" s="172" t="s">
        <v>125</v>
      </c>
      <c r="B126" s="173"/>
      <c r="C126" s="70"/>
      <c r="D126" s="70"/>
      <c r="E126" s="79" t="s">
        <v>126</v>
      </c>
      <c r="F126" s="80">
        <v>1197900</v>
      </c>
      <c r="G126" s="80">
        <v>1197900</v>
      </c>
      <c r="H126" s="80">
        <v>1197900</v>
      </c>
    </row>
    <row r="127" spans="1:8" ht="17.25" customHeight="1">
      <c r="A127" s="172" t="s">
        <v>127</v>
      </c>
      <c r="B127" s="173"/>
      <c r="C127" s="70"/>
      <c r="D127" s="70"/>
      <c r="E127" s="79" t="s">
        <v>128</v>
      </c>
      <c r="F127" s="80">
        <v>866300</v>
      </c>
      <c r="G127" s="80">
        <v>866300</v>
      </c>
      <c r="H127" s="80">
        <v>866300</v>
      </c>
    </row>
    <row r="128" spans="1:8" ht="17.25" customHeight="1">
      <c r="A128" s="172" t="s">
        <v>129</v>
      </c>
      <c r="B128" s="173"/>
      <c r="C128" s="70"/>
      <c r="D128" s="70"/>
      <c r="E128" s="79" t="s">
        <v>130</v>
      </c>
      <c r="F128" s="80">
        <v>355500</v>
      </c>
      <c r="G128" s="80">
        <v>355500</v>
      </c>
      <c r="H128" s="80">
        <v>355500</v>
      </c>
    </row>
    <row r="129" spans="1:8" ht="17.25" customHeight="1">
      <c r="A129" s="76" t="s">
        <v>131</v>
      </c>
      <c r="B129" s="77"/>
      <c r="C129" s="70"/>
      <c r="D129" s="91"/>
      <c r="E129" s="79" t="s">
        <v>132</v>
      </c>
      <c r="F129" s="80"/>
      <c r="G129" s="80"/>
      <c r="H129" s="80"/>
    </row>
    <row r="130" spans="1:8" ht="17.25" customHeight="1">
      <c r="A130" s="170" t="s">
        <v>92</v>
      </c>
      <c r="B130" s="171"/>
      <c r="C130" s="72"/>
      <c r="D130" s="71">
        <v>225</v>
      </c>
      <c r="E130" s="72" t="s">
        <v>93</v>
      </c>
      <c r="F130" s="73">
        <f>SUM(F131:F134)</f>
        <v>333500</v>
      </c>
      <c r="G130" s="73">
        <f t="shared" ref="G130:H130" si="21">SUM(G131:G134)</f>
        <v>333500</v>
      </c>
      <c r="H130" s="73">
        <f t="shared" si="21"/>
        <v>333500</v>
      </c>
    </row>
    <row r="131" spans="1:8" ht="17.25" customHeight="1">
      <c r="A131" s="172" t="s">
        <v>133</v>
      </c>
      <c r="B131" s="173"/>
      <c r="C131" s="70"/>
      <c r="D131" s="70"/>
      <c r="E131" s="79" t="s">
        <v>134</v>
      </c>
      <c r="F131" s="80">
        <v>43800</v>
      </c>
      <c r="G131" s="80">
        <v>43800</v>
      </c>
      <c r="H131" s="80">
        <v>43800</v>
      </c>
    </row>
    <row r="132" spans="1:8" ht="17.25" customHeight="1">
      <c r="A132" s="172" t="s">
        <v>135</v>
      </c>
      <c r="B132" s="173"/>
      <c r="C132" s="70"/>
      <c r="D132" s="70"/>
      <c r="E132" s="79" t="s">
        <v>95</v>
      </c>
      <c r="F132" s="80">
        <v>18000</v>
      </c>
      <c r="G132" s="80">
        <v>18000</v>
      </c>
      <c r="H132" s="80">
        <v>18000</v>
      </c>
    </row>
    <row r="133" spans="1:8" ht="17.25" customHeight="1">
      <c r="A133" s="172" t="s">
        <v>136</v>
      </c>
      <c r="B133" s="173"/>
      <c r="C133" s="70"/>
      <c r="D133" s="70"/>
      <c r="E133" s="79" t="s">
        <v>137</v>
      </c>
      <c r="F133" s="80">
        <v>88700</v>
      </c>
      <c r="G133" s="80">
        <v>88700</v>
      </c>
      <c r="H133" s="80">
        <v>88700</v>
      </c>
    </row>
    <row r="134" spans="1:8" ht="17.25" customHeight="1">
      <c r="A134" s="172" t="s">
        <v>96</v>
      </c>
      <c r="B134" s="173"/>
      <c r="C134" s="70"/>
      <c r="D134" s="70"/>
      <c r="E134" s="79" t="s">
        <v>97</v>
      </c>
      <c r="F134" s="80">
        <v>183000</v>
      </c>
      <c r="G134" s="80">
        <v>183000</v>
      </c>
      <c r="H134" s="80">
        <v>183000</v>
      </c>
    </row>
    <row r="135" spans="1:8" ht="17.25" customHeight="1">
      <c r="A135" s="170" t="s">
        <v>98</v>
      </c>
      <c r="B135" s="171"/>
      <c r="C135" s="72"/>
      <c r="D135" s="71">
        <v>226</v>
      </c>
      <c r="E135" s="72" t="s">
        <v>99</v>
      </c>
      <c r="F135" s="73">
        <f>SUM(F136:F137)</f>
        <v>74100</v>
      </c>
      <c r="G135" s="73">
        <f>SUM(G136:G137)</f>
        <v>74100</v>
      </c>
      <c r="H135" s="73">
        <f>SUM(H136:H137)</f>
        <v>74100</v>
      </c>
    </row>
    <row r="136" spans="1:8" ht="17.25" customHeight="1">
      <c r="A136" s="172" t="s">
        <v>138</v>
      </c>
      <c r="B136" s="173"/>
      <c r="C136" s="70"/>
      <c r="D136" s="70"/>
      <c r="E136" s="79" t="s">
        <v>139</v>
      </c>
      <c r="F136" s="80">
        <v>35100</v>
      </c>
      <c r="G136" s="80">
        <v>35100</v>
      </c>
      <c r="H136" s="80">
        <v>35100</v>
      </c>
    </row>
    <row r="137" spans="1:8" ht="17.25" customHeight="1">
      <c r="A137" s="172" t="s">
        <v>104</v>
      </c>
      <c r="B137" s="173"/>
      <c r="C137" s="70"/>
      <c r="D137" s="70"/>
      <c r="E137" s="79" t="s">
        <v>105</v>
      </c>
      <c r="F137" s="80">
        <v>39000</v>
      </c>
      <c r="G137" s="80">
        <v>39000</v>
      </c>
      <c r="H137" s="80">
        <v>39000</v>
      </c>
    </row>
    <row r="138" spans="1:8" ht="17.25" customHeight="1">
      <c r="A138" s="170" t="s">
        <v>114</v>
      </c>
      <c r="B138" s="171"/>
      <c r="C138" s="72"/>
      <c r="D138" s="71">
        <v>340</v>
      </c>
      <c r="E138" s="72" t="s">
        <v>115</v>
      </c>
      <c r="F138" s="73">
        <f>SUM(F139:F140)</f>
        <v>4000</v>
      </c>
      <c r="G138" s="73">
        <f t="shared" ref="G138:H138" si="22">SUM(G139:G140)</f>
        <v>4000</v>
      </c>
      <c r="H138" s="73">
        <f t="shared" si="22"/>
        <v>4000</v>
      </c>
    </row>
    <row r="139" spans="1:8" ht="19.5" customHeight="1">
      <c r="A139" s="172" t="s">
        <v>140</v>
      </c>
      <c r="B139" s="173"/>
      <c r="C139" s="72"/>
      <c r="D139" s="71"/>
      <c r="E139" s="79" t="s">
        <v>141</v>
      </c>
      <c r="F139" s="73"/>
      <c r="G139" s="73"/>
      <c r="H139" s="73"/>
    </row>
    <row r="140" spans="1:8" ht="17.25" customHeight="1">
      <c r="A140" s="174" t="s">
        <v>116</v>
      </c>
      <c r="B140" s="175"/>
      <c r="C140" s="70"/>
      <c r="D140" s="70"/>
      <c r="E140" s="79" t="s">
        <v>117</v>
      </c>
      <c r="F140" s="80">
        <v>4000</v>
      </c>
      <c r="G140" s="80">
        <v>4000</v>
      </c>
      <c r="H140" s="80">
        <v>4000</v>
      </c>
    </row>
    <row r="141" spans="1:8" ht="16.5" customHeight="1">
      <c r="A141" s="168" t="s">
        <v>142</v>
      </c>
      <c r="B141" s="169"/>
      <c r="C141" s="74" t="s">
        <v>143</v>
      </c>
      <c r="D141" s="72"/>
      <c r="E141" s="75"/>
      <c r="F141" s="53">
        <f>F142</f>
        <v>2671500</v>
      </c>
      <c r="G141" s="53">
        <f>G142</f>
        <v>2671500</v>
      </c>
      <c r="H141" s="53">
        <f>H142</f>
        <v>2671500</v>
      </c>
    </row>
    <row r="142" spans="1:8" ht="17.25" customHeight="1">
      <c r="A142" s="170" t="s">
        <v>106</v>
      </c>
      <c r="B142" s="171"/>
      <c r="C142" s="72"/>
      <c r="D142" s="71">
        <v>290</v>
      </c>
      <c r="E142" s="72" t="s">
        <v>107</v>
      </c>
      <c r="F142" s="73">
        <f>SUM(F143:F144)</f>
        <v>2671500</v>
      </c>
      <c r="G142" s="73">
        <f>SUM(G143:G144)</f>
        <v>2671500</v>
      </c>
      <c r="H142" s="73">
        <f>SUM(H143:H144)</f>
        <v>2671500</v>
      </c>
    </row>
    <row r="143" spans="1:8" ht="31.5" customHeight="1">
      <c r="A143" s="174" t="s">
        <v>144</v>
      </c>
      <c r="B143" s="175"/>
      <c r="C143" s="70"/>
      <c r="D143" s="70"/>
      <c r="E143" s="70" t="s">
        <v>145</v>
      </c>
      <c r="F143" s="80">
        <v>2671500</v>
      </c>
      <c r="G143" s="80">
        <v>2671500</v>
      </c>
      <c r="H143" s="80">
        <v>2671500</v>
      </c>
    </row>
    <row r="144" spans="1:8" ht="17.25" customHeight="1">
      <c r="A144" s="174" t="s">
        <v>108</v>
      </c>
      <c r="B144" s="175"/>
      <c r="C144" s="70"/>
      <c r="D144" s="70"/>
      <c r="E144" s="70" t="s">
        <v>109</v>
      </c>
      <c r="F144" s="80"/>
      <c r="G144" s="80"/>
      <c r="H144" s="80"/>
    </row>
    <row r="145" spans="1:8" ht="21" customHeight="1">
      <c r="A145" s="176" t="s">
        <v>146</v>
      </c>
      <c r="B145" s="177"/>
      <c r="C145" s="74" t="s">
        <v>147</v>
      </c>
      <c r="D145" s="72"/>
      <c r="E145" s="75"/>
      <c r="F145" s="53">
        <f>SUM(F146)</f>
        <v>0</v>
      </c>
      <c r="G145" s="53">
        <f t="shared" ref="G145:H145" si="23">SUM(G146)</f>
        <v>0</v>
      </c>
      <c r="H145" s="53">
        <f t="shared" si="23"/>
        <v>0</v>
      </c>
    </row>
    <row r="146" spans="1:8" ht="20.25" customHeight="1">
      <c r="A146" s="170" t="s">
        <v>106</v>
      </c>
      <c r="B146" s="171"/>
      <c r="C146" s="72"/>
      <c r="D146" s="71">
        <v>290</v>
      </c>
      <c r="E146" s="72" t="s">
        <v>107</v>
      </c>
      <c r="F146" s="73">
        <f>SUM(F147:F147)</f>
        <v>0</v>
      </c>
      <c r="G146" s="73">
        <f t="shared" ref="G146:H146" si="24">SUM(G147:G147)</f>
        <v>0</v>
      </c>
      <c r="H146" s="73">
        <f t="shared" si="24"/>
        <v>0</v>
      </c>
    </row>
    <row r="147" spans="1:8" ht="34.5" customHeight="1">
      <c r="A147" s="174" t="s">
        <v>148</v>
      </c>
      <c r="B147" s="175"/>
      <c r="C147" s="70"/>
      <c r="D147" s="70"/>
      <c r="E147" s="79" t="s">
        <v>145</v>
      </c>
      <c r="F147" s="80"/>
      <c r="G147" s="80"/>
      <c r="H147" s="80"/>
    </row>
    <row r="148" spans="1:8" ht="36.75" customHeight="1">
      <c r="A148" s="166" t="s">
        <v>149</v>
      </c>
      <c r="B148" s="167"/>
      <c r="C148" s="87"/>
      <c r="D148" s="87"/>
      <c r="E148" s="92"/>
      <c r="F148" s="67">
        <f>F149</f>
        <v>90400</v>
      </c>
      <c r="G148" s="67">
        <f>G149</f>
        <v>90400</v>
      </c>
      <c r="H148" s="67">
        <f>H149</f>
        <v>90400</v>
      </c>
    </row>
    <row r="149" spans="1:8" ht="34.5" customHeight="1">
      <c r="A149" s="168" t="s">
        <v>84</v>
      </c>
      <c r="B149" s="169"/>
      <c r="C149" s="74" t="s">
        <v>150</v>
      </c>
      <c r="D149" s="72"/>
      <c r="E149" s="75"/>
      <c r="F149" s="53">
        <f>F150+F152</f>
        <v>90400</v>
      </c>
      <c r="G149" s="53">
        <f>G150+G152</f>
        <v>90400</v>
      </c>
      <c r="H149" s="53">
        <f>H150+H152</f>
        <v>90400</v>
      </c>
    </row>
    <row r="150" spans="1:8" ht="17.25" customHeight="1">
      <c r="A150" s="170" t="s">
        <v>92</v>
      </c>
      <c r="B150" s="171"/>
      <c r="C150" s="72"/>
      <c r="D150" s="71">
        <v>225</v>
      </c>
      <c r="E150" s="72" t="s">
        <v>93</v>
      </c>
      <c r="F150" s="73">
        <f>SUM(F151)</f>
        <v>87400</v>
      </c>
      <c r="G150" s="73">
        <f>SUM(G151)</f>
        <v>87400</v>
      </c>
      <c r="H150" s="73">
        <f>SUM(H151)</f>
        <v>87400</v>
      </c>
    </row>
    <row r="151" spans="1:8" ht="17.25" customHeight="1">
      <c r="A151" s="172" t="s">
        <v>151</v>
      </c>
      <c r="B151" s="173"/>
      <c r="C151" s="70"/>
      <c r="D151" s="70"/>
      <c r="E151" s="79" t="s">
        <v>152</v>
      </c>
      <c r="F151" s="80">
        <v>87400</v>
      </c>
      <c r="G151" s="80">
        <v>87400</v>
      </c>
      <c r="H151" s="80">
        <v>87400</v>
      </c>
    </row>
    <row r="152" spans="1:8" s="8" customFormat="1" ht="18.75" customHeight="1">
      <c r="A152" s="170" t="s">
        <v>98</v>
      </c>
      <c r="B152" s="171"/>
      <c r="C152" s="72"/>
      <c r="D152" s="71">
        <v>226</v>
      </c>
      <c r="E152" s="72" t="s">
        <v>99</v>
      </c>
      <c r="F152" s="73">
        <f>SUM(F153)</f>
        <v>3000</v>
      </c>
      <c r="G152" s="73">
        <f>SUM(G153)</f>
        <v>3000</v>
      </c>
      <c r="H152" s="73">
        <f>SUM(H153)</f>
        <v>3000</v>
      </c>
    </row>
    <row r="153" spans="1:8" s="8" customFormat="1" ht="21" customHeight="1">
      <c r="A153" s="172" t="s">
        <v>151</v>
      </c>
      <c r="B153" s="173"/>
      <c r="C153" s="70"/>
      <c r="D153" s="70"/>
      <c r="E153" s="79" t="s">
        <v>153</v>
      </c>
      <c r="F153" s="80">
        <v>3000</v>
      </c>
      <c r="G153" s="80">
        <v>3000</v>
      </c>
      <c r="H153" s="80">
        <v>3000</v>
      </c>
    </row>
    <row r="154" spans="1:8" ht="18" customHeight="1">
      <c r="A154" s="166" t="s">
        <v>154</v>
      </c>
      <c r="B154" s="167"/>
      <c r="C154" s="93"/>
      <c r="D154" s="93"/>
      <c r="E154" s="94"/>
      <c r="F154" s="67">
        <f>F155+F157+F163+F165+F195+F198</f>
        <v>1454600</v>
      </c>
      <c r="G154" s="67">
        <f t="shared" ref="G154:H154" si="25">G155+G157+G163+G165+G195+G198</f>
        <v>1454600</v>
      </c>
      <c r="H154" s="67">
        <f t="shared" si="25"/>
        <v>1466500</v>
      </c>
    </row>
    <row r="155" spans="1:8" ht="21.75" customHeight="1">
      <c r="A155" s="168" t="s">
        <v>64</v>
      </c>
      <c r="B155" s="169"/>
      <c r="C155" s="74" t="s">
        <v>119</v>
      </c>
      <c r="D155" s="72"/>
      <c r="E155" s="73"/>
      <c r="F155" s="53">
        <f>SUM(F156)</f>
        <v>298600</v>
      </c>
      <c r="G155" s="53">
        <f t="shared" ref="G155:H155" si="26">SUM(G156)</f>
        <v>298600</v>
      </c>
      <c r="H155" s="53">
        <f t="shared" si="26"/>
        <v>298600</v>
      </c>
    </row>
    <row r="156" spans="1:8" ht="17.25" customHeight="1">
      <c r="A156" s="170" t="s">
        <v>66</v>
      </c>
      <c r="B156" s="171"/>
      <c r="C156" s="95"/>
      <c r="D156" s="72">
        <v>211</v>
      </c>
      <c r="E156" s="72" t="s">
        <v>67</v>
      </c>
      <c r="F156" s="73">
        <v>298600</v>
      </c>
      <c r="G156" s="73">
        <v>298600</v>
      </c>
      <c r="H156" s="73">
        <v>298600</v>
      </c>
    </row>
    <row r="157" spans="1:8" ht="16.5" customHeight="1">
      <c r="A157" s="168" t="s">
        <v>68</v>
      </c>
      <c r="B157" s="169"/>
      <c r="C157" s="74" t="s">
        <v>120</v>
      </c>
      <c r="D157" s="72"/>
      <c r="E157" s="75"/>
      <c r="F157" s="53">
        <f>SUM(F158)</f>
        <v>0</v>
      </c>
      <c r="G157" s="53">
        <f t="shared" ref="G157:H157" si="27">SUM(G158)</f>
        <v>0</v>
      </c>
      <c r="H157" s="53">
        <f t="shared" si="27"/>
        <v>0</v>
      </c>
    </row>
    <row r="158" spans="1:8" ht="17.25" customHeight="1">
      <c r="A158" s="170" t="s">
        <v>70</v>
      </c>
      <c r="B158" s="171"/>
      <c r="C158" s="96"/>
      <c r="D158" s="71">
        <v>212</v>
      </c>
      <c r="E158" s="72" t="s">
        <v>71</v>
      </c>
      <c r="F158" s="73">
        <f>SUM(F159:F162)</f>
        <v>0</v>
      </c>
      <c r="G158" s="73">
        <f t="shared" ref="G158:H158" si="28">SUM(G159:G162)</f>
        <v>0</v>
      </c>
      <c r="H158" s="73">
        <f t="shared" si="28"/>
        <v>0</v>
      </c>
    </row>
    <row r="159" spans="1:8" ht="17.25" customHeight="1">
      <c r="A159" s="76" t="s">
        <v>72</v>
      </c>
      <c r="B159" s="77"/>
      <c r="C159" s="97"/>
      <c r="D159" s="97"/>
      <c r="E159" s="79" t="s">
        <v>73</v>
      </c>
      <c r="F159" s="80"/>
      <c r="G159" s="80"/>
      <c r="H159" s="80"/>
    </row>
    <row r="160" spans="1:8" ht="17.25" customHeight="1">
      <c r="A160" s="172" t="s">
        <v>74</v>
      </c>
      <c r="B160" s="173"/>
      <c r="C160" s="97"/>
      <c r="D160" s="97"/>
      <c r="E160" s="79" t="s">
        <v>75</v>
      </c>
      <c r="F160" s="80"/>
      <c r="G160" s="80"/>
      <c r="H160" s="80"/>
    </row>
    <row r="161" spans="1:8" ht="18" customHeight="1">
      <c r="A161" s="172" t="s">
        <v>76</v>
      </c>
      <c r="B161" s="173"/>
      <c r="C161" s="97"/>
      <c r="D161" s="97"/>
      <c r="E161" s="79" t="s">
        <v>77</v>
      </c>
      <c r="F161" s="80"/>
      <c r="G161" s="80"/>
      <c r="H161" s="80"/>
    </row>
    <row r="162" spans="1:8" ht="17.25" customHeight="1">
      <c r="A162" s="83" t="s">
        <v>78</v>
      </c>
      <c r="B162" s="84"/>
      <c r="C162" s="97"/>
      <c r="D162" s="97"/>
      <c r="E162" s="79" t="s">
        <v>79</v>
      </c>
      <c r="F162" s="80"/>
      <c r="G162" s="80"/>
      <c r="H162" s="80"/>
    </row>
    <row r="163" spans="1:8" ht="32.25" customHeight="1">
      <c r="A163" s="168" t="s">
        <v>80</v>
      </c>
      <c r="B163" s="169"/>
      <c r="C163" s="74" t="s">
        <v>121</v>
      </c>
      <c r="D163" s="72"/>
      <c r="E163" s="75"/>
      <c r="F163" s="53">
        <f>SUM(F164)</f>
        <v>90200</v>
      </c>
      <c r="G163" s="53">
        <f t="shared" ref="G163:H163" si="29">SUM(G164)</f>
        <v>90200</v>
      </c>
      <c r="H163" s="53">
        <f t="shared" si="29"/>
        <v>102100</v>
      </c>
    </row>
    <row r="164" spans="1:8" ht="17.25" customHeight="1">
      <c r="A164" s="170" t="s">
        <v>82</v>
      </c>
      <c r="B164" s="171"/>
      <c r="C164" s="96"/>
      <c r="D164" s="71">
        <v>213</v>
      </c>
      <c r="E164" s="72" t="s">
        <v>83</v>
      </c>
      <c r="F164" s="73">
        <v>90200</v>
      </c>
      <c r="G164" s="73">
        <v>90200</v>
      </c>
      <c r="H164" s="73">
        <v>102100</v>
      </c>
    </row>
    <row r="165" spans="1:8" ht="33" customHeight="1">
      <c r="A165" s="168" t="s">
        <v>84</v>
      </c>
      <c r="B165" s="169"/>
      <c r="C165" s="74" t="s">
        <v>122</v>
      </c>
      <c r="D165" s="72"/>
      <c r="E165" s="75"/>
      <c r="F165" s="53">
        <f>F166+F169+F173+F178+F182+F184+F189</f>
        <v>1065800</v>
      </c>
      <c r="G165" s="53">
        <f t="shared" ref="G165:H165" si="30">G166+G169+G173+G178+G182+G184+G189</f>
        <v>1065800</v>
      </c>
      <c r="H165" s="53">
        <f t="shared" si="30"/>
        <v>1065800</v>
      </c>
    </row>
    <row r="166" spans="1:8" ht="17.25" customHeight="1">
      <c r="A166" s="170" t="s">
        <v>86</v>
      </c>
      <c r="B166" s="171"/>
      <c r="C166" s="72"/>
      <c r="D166" s="71">
        <v>221</v>
      </c>
      <c r="E166" s="72" t="s">
        <v>87</v>
      </c>
      <c r="F166" s="73">
        <f>SUM(F167:F168)</f>
        <v>0</v>
      </c>
      <c r="G166" s="73">
        <f>SUM(G167:G168)</f>
        <v>0</v>
      </c>
      <c r="H166" s="73">
        <f t="shared" ref="H166" si="31">SUM(H167:H168)</f>
        <v>0</v>
      </c>
    </row>
    <row r="167" spans="1:8" ht="17.25" customHeight="1">
      <c r="A167" s="76" t="s">
        <v>88</v>
      </c>
      <c r="B167" s="77"/>
      <c r="C167" s="70"/>
      <c r="D167" s="70"/>
      <c r="E167" s="79" t="s">
        <v>89</v>
      </c>
      <c r="F167" s="80"/>
      <c r="G167" s="80"/>
      <c r="H167" s="80"/>
    </row>
    <row r="168" spans="1:8" ht="17.25" customHeight="1">
      <c r="A168" s="76" t="s">
        <v>90</v>
      </c>
      <c r="B168" s="77"/>
      <c r="C168" s="70"/>
      <c r="D168" s="70"/>
      <c r="E168" s="79" t="s">
        <v>91</v>
      </c>
      <c r="F168" s="80"/>
      <c r="G168" s="80"/>
      <c r="H168" s="80"/>
    </row>
    <row r="169" spans="1:8" ht="17.25" customHeight="1">
      <c r="A169" s="170" t="s">
        <v>123</v>
      </c>
      <c r="B169" s="171"/>
      <c r="C169" s="72"/>
      <c r="D169" s="71">
        <v>223</v>
      </c>
      <c r="E169" s="72" t="s">
        <v>124</v>
      </c>
      <c r="F169" s="73">
        <f>SUM(F170:F172)</f>
        <v>14100</v>
      </c>
      <c r="G169" s="73">
        <f t="shared" ref="G169:H169" si="32">SUM(G170:G172)</f>
        <v>14100</v>
      </c>
      <c r="H169" s="73">
        <f t="shared" si="32"/>
        <v>14100</v>
      </c>
    </row>
    <row r="170" spans="1:8" ht="17.25" customHeight="1">
      <c r="A170" s="172" t="s">
        <v>125</v>
      </c>
      <c r="B170" s="173"/>
      <c r="C170" s="70"/>
      <c r="D170" s="70"/>
      <c r="E170" s="79" t="s">
        <v>126</v>
      </c>
      <c r="F170" s="80">
        <v>9800</v>
      </c>
      <c r="G170" s="80">
        <v>9800</v>
      </c>
      <c r="H170" s="80">
        <v>9800</v>
      </c>
    </row>
    <row r="171" spans="1:8" ht="17.25" customHeight="1">
      <c r="A171" s="172" t="s">
        <v>127</v>
      </c>
      <c r="B171" s="173"/>
      <c r="C171" s="70"/>
      <c r="D171" s="70"/>
      <c r="E171" s="79" t="s">
        <v>128</v>
      </c>
      <c r="F171" s="80">
        <v>700</v>
      </c>
      <c r="G171" s="80">
        <v>700</v>
      </c>
      <c r="H171" s="80">
        <v>700</v>
      </c>
    </row>
    <row r="172" spans="1:8" ht="17.25" customHeight="1">
      <c r="A172" s="172" t="s">
        <v>129</v>
      </c>
      <c r="B172" s="173"/>
      <c r="C172" s="70"/>
      <c r="D172" s="70"/>
      <c r="E172" s="79" t="s">
        <v>130</v>
      </c>
      <c r="F172" s="80">
        <v>3600</v>
      </c>
      <c r="G172" s="80">
        <v>3600</v>
      </c>
      <c r="H172" s="80">
        <v>3600</v>
      </c>
    </row>
    <row r="173" spans="1:8" ht="17.25" customHeight="1">
      <c r="A173" s="170" t="s">
        <v>92</v>
      </c>
      <c r="B173" s="171"/>
      <c r="C173" s="72"/>
      <c r="D173" s="71">
        <v>225</v>
      </c>
      <c r="E173" s="72" t="s">
        <v>93</v>
      </c>
      <c r="F173" s="73">
        <f>SUM(F174:F177)</f>
        <v>0</v>
      </c>
      <c r="G173" s="73">
        <f>SUM(G174:G177)</f>
        <v>0</v>
      </c>
      <c r="H173" s="73">
        <f>SUM(H174:H177)</f>
        <v>0</v>
      </c>
    </row>
    <row r="174" spans="1:8" ht="17.25" customHeight="1">
      <c r="A174" s="172" t="s">
        <v>133</v>
      </c>
      <c r="B174" s="173"/>
      <c r="C174" s="72"/>
      <c r="D174" s="72"/>
      <c r="E174" s="79" t="s">
        <v>134</v>
      </c>
      <c r="F174" s="80"/>
      <c r="G174" s="80"/>
      <c r="H174" s="80"/>
    </row>
    <row r="175" spans="1:8" ht="17.25" customHeight="1">
      <c r="A175" s="172" t="s">
        <v>135</v>
      </c>
      <c r="B175" s="173"/>
      <c r="C175" s="72"/>
      <c r="D175" s="72"/>
      <c r="E175" s="79" t="s">
        <v>95</v>
      </c>
      <c r="F175" s="80"/>
      <c r="G175" s="80"/>
      <c r="H175" s="80"/>
    </row>
    <row r="176" spans="1:8" ht="17.25" customHeight="1">
      <c r="A176" s="172" t="s">
        <v>136</v>
      </c>
      <c r="B176" s="173"/>
      <c r="C176" s="72"/>
      <c r="D176" s="72"/>
      <c r="E176" s="79" t="s">
        <v>137</v>
      </c>
      <c r="F176" s="80"/>
      <c r="G176" s="80"/>
      <c r="H176" s="80"/>
    </row>
    <row r="177" spans="1:8" ht="17.25" customHeight="1">
      <c r="A177" s="172" t="s">
        <v>96</v>
      </c>
      <c r="B177" s="173"/>
      <c r="C177" s="72"/>
      <c r="D177" s="72"/>
      <c r="E177" s="79" t="s">
        <v>97</v>
      </c>
      <c r="F177" s="80"/>
      <c r="G177" s="80"/>
      <c r="H177" s="80"/>
    </row>
    <row r="178" spans="1:8" ht="18.75" customHeight="1">
      <c r="A178" s="170" t="s">
        <v>98</v>
      </c>
      <c r="B178" s="171"/>
      <c r="C178" s="72"/>
      <c r="D178" s="71">
        <v>226</v>
      </c>
      <c r="E178" s="72" t="s">
        <v>99</v>
      </c>
      <c r="F178" s="73">
        <f>SUM(F179:F181)</f>
        <v>0</v>
      </c>
      <c r="G178" s="73">
        <f>SUM(G179:G181)</f>
        <v>0</v>
      </c>
      <c r="H178" s="73">
        <f>SUM(H179:H181)</f>
        <v>0</v>
      </c>
    </row>
    <row r="179" spans="1:8" ht="17.25" customHeight="1">
      <c r="A179" s="172" t="s">
        <v>100</v>
      </c>
      <c r="B179" s="173"/>
      <c r="C179" s="72"/>
      <c r="D179" s="72"/>
      <c r="E179" s="79" t="s">
        <v>101</v>
      </c>
      <c r="F179" s="80"/>
      <c r="G179" s="80"/>
      <c r="H179" s="80"/>
    </row>
    <row r="180" spans="1:8" ht="17.25" customHeight="1">
      <c r="A180" s="172" t="s">
        <v>102</v>
      </c>
      <c r="B180" s="173"/>
      <c r="C180" s="72"/>
      <c r="D180" s="72"/>
      <c r="E180" s="79" t="s">
        <v>103</v>
      </c>
      <c r="F180" s="80"/>
      <c r="G180" s="80"/>
      <c r="H180" s="80"/>
    </row>
    <row r="181" spans="1:8" ht="16.5" customHeight="1">
      <c r="A181" s="172" t="s">
        <v>104</v>
      </c>
      <c r="B181" s="173"/>
      <c r="C181" s="72"/>
      <c r="D181" s="72"/>
      <c r="E181" s="79" t="s">
        <v>105</v>
      </c>
      <c r="F181" s="80"/>
      <c r="G181" s="80"/>
      <c r="H181" s="80"/>
    </row>
    <row r="182" spans="1:8" ht="17.25" customHeight="1">
      <c r="A182" s="170" t="s">
        <v>106</v>
      </c>
      <c r="B182" s="171"/>
      <c r="C182" s="72"/>
      <c r="D182" s="71">
        <v>290</v>
      </c>
      <c r="E182" s="72" t="s">
        <v>107</v>
      </c>
      <c r="F182" s="73">
        <f>SUM(F183)</f>
        <v>0</v>
      </c>
      <c r="G182" s="73">
        <f t="shared" ref="G182:H182" si="33">SUM(G183)</f>
        <v>0</v>
      </c>
      <c r="H182" s="73">
        <f t="shared" si="33"/>
        <v>0</v>
      </c>
    </row>
    <row r="183" spans="1:8" ht="17.25" customHeight="1">
      <c r="A183" s="178" t="s">
        <v>108</v>
      </c>
      <c r="B183" s="179"/>
      <c r="C183" s="72"/>
      <c r="D183" s="72"/>
      <c r="E183" s="70" t="s">
        <v>109</v>
      </c>
      <c r="F183" s="80"/>
      <c r="G183" s="80"/>
      <c r="H183" s="80"/>
    </row>
    <row r="184" spans="1:8" ht="17.25" customHeight="1">
      <c r="A184" s="170" t="s">
        <v>110</v>
      </c>
      <c r="B184" s="171"/>
      <c r="C184" s="72"/>
      <c r="D184" s="71">
        <v>310</v>
      </c>
      <c r="E184" s="72" t="s">
        <v>111</v>
      </c>
      <c r="F184" s="73">
        <f>SUM(F185:F188)</f>
        <v>0</v>
      </c>
      <c r="G184" s="73">
        <f t="shared" ref="G184:H184" si="34">SUM(G185:G188)</f>
        <v>0</v>
      </c>
      <c r="H184" s="73">
        <f t="shared" si="34"/>
        <v>0</v>
      </c>
    </row>
    <row r="185" spans="1:8" ht="17.25" customHeight="1">
      <c r="A185" s="172" t="s">
        <v>155</v>
      </c>
      <c r="B185" s="173"/>
      <c r="C185" s="72"/>
      <c r="D185" s="71"/>
      <c r="E185" s="79" t="s">
        <v>156</v>
      </c>
      <c r="F185" s="80"/>
      <c r="G185" s="80"/>
      <c r="H185" s="80"/>
    </row>
    <row r="186" spans="1:8" ht="17.25" customHeight="1">
      <c r="A186" s="172" t="s">
        <v>157</v>
      </c>
      <c r="B186" s="173"/>
      <c r="C186" s="72"/>
      <c r="D186" s="71"/>
      <c r="E186" s="79" t="s">
        <v>158</v>
      </c>
      <c r="F186" s="80"/>
      <c r="G186" s="80"/>
      <c r="H186" s="80"/>
    </row>
    <row r="187" spans="1:8" ht="17.25" customHeight="1">
      <c r="A187" s="172" t="s">
        <v>159</v>
      </c>
      <c r="B187" s="173"/>
      <c r="C187" s="72"/>
      <c r="D187" s="71"/>
      <c r="E187" s="79" t="s">
        <v>160</v>
      </c>
      <c r="F187" s="80"/>
      <c r="G187" s="80"/>
      <c r="H187" s="80"/>
    </row>
    <row r="188" spans="1:8" ht="17.25" customHeight="1">
      <c r="A188" s="172" t="s">
        <v>112</v>
      </c>
      <c r="B188" s="173"/>
      <c r="C188" s="70"/>
      <c r="D188" s="70"/>
      <c r="E188" s="79" t="s">
        <v>113</v>
      </c>
      <c r="F188" s="80"/>
      <c r="G188" s="80"/>
      <c r="H188" s="80"/>
    </row>
    <row r="189" spans="1:8" ht="17.25" customHeight="1">
      <c r="A189" s="170" t="s">
        <v>114</v>
      </c>
      <c r="B189" s="171"/>
      <c r="C189" s="72"/>
      <c r="D189" s="71">
        <v>340</v>
      </c>
      <c r="E189" s="72" t="s">
        <v>115</v>
      </c>
      <c r="F189" s="73">
        <f>SUM(F190:F194)</f>
        <v>1051700</v>
      </c>
      <c r="G189" s="73">
        <f t="shared" ref="G189:H189" si="35">SUM(G190:G194)</f>
        <v>1051700</v>
      </c>
      <c r="H189" s="73">
        <f t="shared" si="35"/>
        <v>1051700</v>
      </c>
    </row>
    <row r="190" spans="1:8" ht="17.25" customHeight="1">
      <c r="A190" s="172" t="s">
        <v>161</v>
      </c>
      <c r="B190" s="173"/>
      <c r="C190" s="72"/>
      <c r="D190" s="71"/>
      <c r="E190" s="79" t="s">
        <v>162</v>
      </c>
      <c r="F190" s="80"/>
      <c r="G190" s="80"/>
      <c r="H190" s="80"/>
    </row>
    <row r="191" spans="1:8" ht="17.25" customHeight="1">
      <c r="A191" s="172" t="s">
        <v>140</v>
      </c>
      <c r="B191" s="173"/>
      <c r="C191" s="72"/>
      <c r="D191" s="71"/>
      <c r="E191" s="79" t="s">
        <v>141</v>
      </c>
      <c r="F191" s="80">
        <v>1039000</v>
      </c>
      <c r="G191" s="80">
        <v>1039000</v>
      </c>
      <c r="H191" s="80">
        <v>1039000</v>
      </c>
    </row>
    <row r="192" spans="1:8" ht="17.25" customHeight="1">
      <c r="A192" s="172" t="s">
        <v>163</v>
      </c>
      <c r="B192" s="173"/>
      <c r="C192" s="72"/>
      <c r="D192" s="71"/>
      <c r="E192" s="79" t="s">
        <v>164</v>
      </c>
      <c r="F192" s="80"/>
      <c r="G192" s="80"/>
      <c r="H192" s="80"/>
    </row>
    <row r="193" spans="1:8" ht="20.25" customHeight="1">
      <c r="A193" s="172" t="s">
        <v>165</v>
      </c>
      <c r="B193" s="173"/>
      <c r="C193" s="72"/>
      <c r="D193" s="71"/>
      <c r="E193" s="79" t="s">
        <v>166</v>
      </c>
      <c r="F193" s="80"/>
      <c r="G193" s="80"/>
      <c r="H193" s="80"/>
    </row>
    <row r="194" spans="1:8" ht="17.25" customHeight="1">
      <c r="A194" s="174" t="s">
        <v>116</v>
      </c>
      <c r="B194" s="175"/>
      <c r="C194" s="70"/>
      <c r="D194" s="70"/>
      <c r="E194" s="79" t="s">
        <v>117</v>
      </c>
      <c r="F194" s="80">
        <v>12700</v>
      </c>
      <c r="G194" s="80">
        <v>12700</v>
      </c>
      <c r="H194" s="80">
        <v>12700</v>
      </c>
    </row>
    <row r="195" spans="1:8" ht="21.75" customHeight="1">
      <c r="A195" s="176" t="s">
        <v>146</v>
      </c>
      <c r="B195" s="177"/>
      <c r="C195" s="74" t="s">
        <v>147</v>
      </c>
      <c r="D195" s="72"/>
      <c r="E195" s="98"/>
      <c r="F195" s="53">
        <f>SUM(F196)</f>
        <v>0</v>
      </c>
      <c r="G195" s="53">
        <f t="shared" ref="G195:H195" si="36">SUM(G196)</f>
        <v>0</v>
      </c>
      <c r="H195" s="53">
        <f t="shared" si="36"/>
        <v>0</v>
      </c>
    </row>
    <row r="196" spans="1:8" ht="17.25" customHeight="1">
      <c r="A196" s="170" t="s">
        <v>106</v>
      </c>
      <c r="B196" s="171"/>
      <c r="C196" s="72"/>
      <c r="D196" s="71">
        <v>290</v>
      </c>
      <c r="E196" s="72" t="s">
        <v>107</v>
      </c>
      <c r="F196" s="73">
        <f>SUM(F197:F197)</f>
        <v>0</v>
      </c>
      <c r="G196" s="73">
        <f t="shared" ref="G196:H196" si="37">SUM(G197:G197)</f>
        <v>0</v>
      </c>
      <c r="H196" s="73">
        <f t="shared" si="37"/>
        <v>0</v>
      </c>
    </row>
    <row r="197" spans="1:8" ht="17.25" customHeight="1">
      <c r="A197" s="174" t="s">
        <v>167</v>
      </c>
      <c r="B197" s="175"/>
      <c r="C197" s="70"/>
      <c r="D197" s="70"/>
      <c r="E197" s="79" t="s">
        <v>145</v>
      </c>
      <c r="F197" s="80"/>
      <c r="G197" s="80"/>
      <c r="H197" s="80"/>
    </row>
    <row r="198" spans="1:8" ht="17.25" customHeight="1">
      <c r="A198" s="176" t="s">
        <v>168</v>
      </c>
      <c r="B198" s="177"/>
      <c r="C198" s="74" t="s">
        <v>169</v>
      </c>
      <c r="D198" s="72"/>
      <c r="E198" s="98"/>
      <c r="F198" s="53">
        <f>SUM(F199)</f>
        <v>0</v>
      </c>
      <c r="G198" s="53">
        <f>SUM(G199)</f>
        <v>0</v>
      </c>
      <c r="H198" s="53">
        <f>SUM(H199)</f>
        <v>0</v>
      </c>
    </row>
    <row r="199" spans="1:8" ht="19.5" customHeight="1">
      <c r="A199" s="170" t="s">
        <v>106</v>
      </c>
      <c r="B199" s="171"/>
      <c r="C199" s="75"/>
      <c r="D199" s="71">
        <v>290</v>
      </c>
      <c r="E199" s="72" t="s">
        <v>107</v>
      </c>
      <c r="F199" s="73">
        <f>SUM(F200:F200)</f>
        <v>0</v>
      </c>
      <c r="G199" s="73">
        <f>SUM(G200:G200)</f>
        <v>0</v>
      </c>
      <c r="H199" s="73">
        <f>SUM(H200:H200)</f>
        <v>0</v>
      </c>
    </row>
    <row r="200" spans="1:8" ht="23.25" customHeight="1">
      <c r="A200" s="174" t="s">
        <v>170</v>
      </c>
      <c r="B200" s="175"/>
      <c r="C200" s="99"/>
      <c r="D200" s="99"/>
      <c r="E200" s="100" t="s">
        <v>171</v>
      </c>
      <c r="F200" s="80"/>
      <c r="G200" s="80"/>
      <c r="H200" s="80"/>
    </row>
    <row r="201" spans="1:8" ht="21" customHeight="1">
      <c r="A201" s="162" t="s">
        <v>172</v>
      </c>
      <c r="B201" s="163"/>
      <c r="C201" s="101"/>
      <c r="D201" s="101"/>
      <c r="E201" s="101"/>
      <c r="F201" s="64">
        <f>F202</f>
        <v>4183880</v>
      </c>
      <c r="G201" s="64">
        <f t="shared" ref="G201:H201" si="38">G202</f>
        <v>4207080</v>
      </c>
      <c r="H201" s="64">
        <f t="shared" si="38"/>
        <v>4270880</v>
      </c>
    </row>
    <row r="202" spans="1:8" ht="21" customHeight="1">
      <c r="A202" s="164" t="s">
        <v>173</v>
      </c>
      <c r="B202" s="165"/>
      <c r="C202" s="63"/>
      <c r="D202" s="63"/>
      <c r="E202" s="63"/>
      <c r="F202" s="102">
        <f>F203+F242+F249+F223+F219</f>
        <v>4183880</v>
      </c>
      <c r="G202" s="102">
        <f t="shared" ref="G202:H202" si="39">G203+G242+G249+G223+G219</f>
        <v>4207080</v>
      </c>
      <c r="H202" s="102">
        <f t="shared" si="39"/>
        <v>4270880</v>
      </c>
    </row>
    <row r="203" spans="1:8" ht="21" customHeight="1">
      <c r="A203" s="166" t="s">
        <v>174</v>
      </c>
      <c r="B203" s="167"/>
      <c r="C203" s="103"/>
      <c r="D203" s="103"/>
      <c r="E203" s="103"/>
      <c r="F203" s="67">
        <f>F208+F206+F204</f>
        <v>3294400</v>
      </c>
      <c r="G203" s="67">
        <f t="shared" ref="G203:H203" si="40">G208+G206+G204</f>
        <v>3294400</v>
      </c>
      <c r="H203" s="67">
        <f t="shared" si="40"/>
        <v>3334100</v>
      </c>
    </row>
    <row r="204" spans="1:8" ht="22.5" customHeight="1">
      <c r="A204" s="168" t="s">
        <v>64</v>
      </c>
      <c r="B204" s="169"/>
      <c r="C204" s="74" t="s">
        <v>175</v>
      </c>
      <c r="D204" s="72"/>
      <c r="E204" s="90"/>
      <c r="F204" s="53">
        <f>F205</f>
        <v>992600</v>
      </c>
      <c r="G204" s="53">
        <f t="shared" ref="G204" si="41">G205</f>
        <v>992600</v>
      </c>
      <c r="H204" s="53">
        <f>H205</f>
        <v>992600</v>
      </c>
    </row>
    <row r="205" spans="1:8" ht="21" customHeight="1">
      <c r="A205" s="170" t="s">
        <v>66</v>
      </c>
      <c r="B205" s="171"/>
      <c r="C205" s="72"/>
      <c r="D205" s="71">
        <v>211</v>
      </c>
      <c r="E205" s="72" t="s">
        <v>67</v>
      </c>
      <c r="F205" s="73">
        <v>992600</v>
      </c>
      <c r="G205" s="73">
        <v>992600</v>
      </c>
      <c r="H205" s="73">
        <v>992600</v>
      </c>
    </row>
    <row r="206" spans="1:8" ht="30" customHeight="1">
      <c r="A206" s="168" t="s">
        <v>80</v>
      </c>
      <c r="B206" s="169"/>
      <c r="C206" s="74" t="s">
        <v>176</v>
      </c>
      <c r="D206" s="72"/>
      <c r="E206" s="104"/>
      <c r="F206" s="53">
        <f>F207</f>
        <v>299800</v>
      </c>
      <c r="G206" s="53">
        <f t="shared" ref="G206" si="42">G207</f>
        <v>299800</v>
      </c>
      <c r="H206" s="53">
        <f>H207</f>
        <v>339500</v>
      </c>
    </row>
    <row r="207" spans="1:8" ht="20.25" customHeight="1">
      <c r="A207" s="170" t="s">
        <v>82</v>
      </c>
      <c r="B207" s="171"/>
      <c r="C207" s="75"/>
      <c r="D207" s="71">
        <v>213</v>
      </c>
      <c r="E207" s="72" t="s">
        <v>83</v>
      </c>
      <c r="F207" s="73">
        <v>299800</v>
      </c>
      <c r="G207" s="73">
        <v>299800</v>
      </c>
      <c r="H207" s="73">
        <v>339500</v>
      </c>
    </row>
    <row r="208" spans="1:8" ht="32.25" customHeight="1">
      <c r="A208" s="168" t="s">
        <v>84</v>
      </c>
      <c r="B208" s="169"/>
      <c r="C208" s="74" t="s">
        <v>177</v>
      </c>
      <c r="D208" s="72"/>
      <c r="E208" s="69"/>
      <c r="F208" s="53">
        <f>F209+F211+F214+F216</f>
        <v>2002000</v>
      </c>
      <c r="G208" s="53">
        <f t="shared" ref="G208:H208" si="43">G209+G211+G214+G216</f>
        <v>2002000</v>
      </c>
      <c r="H208" s="53">
        <f t="shared" si="43"/>
        <v>2002000</v>
      </c>
    </row>
    <row r="209" spans="1:8" ht="17.25" customHeight="1">
      <c r="A209" s="170" t="s">
        <v>92</v>
      </c>
      <c r="B209" s="171"/>
      <c r="C209" s="72"/>
      <c r="D209" s="71">
        <v>225</v>
      </c>
      <c r="E209" s="72" t="s">
        <v>93</v>
      </c>
      <c r="F209" s="53">
        <f>F210</f>
        <v>89900</v>
      </c>
      <c r="G209" s="53">
        <f t="shared" ref="G209:H209" si="44">G210</f>
        <v>89900</v>
      </c>
      <c r="H209" s="53">
        <f t="shared" si="44"/>
        <v>89900</v>
      </c>
    </row>
    <row r="210" spans="1:8" ht="17.25" customHeight="1">
      <c r="A210" s="172" t="s">
        <v>96</v>
      </c>
      <c r="B210" s="173"/>
      <c r="C210" s="72"/>
      <c r="D210" s="72"/>
      <c r="E210" s="79" t="s">
        <v>97</v>
      </c>
      <c r="F210" s="80">
        <v>89900</v>
      </c>
      <c r="G210" s="80">
        <v>89900</v>
      </c>
      <c r="H210" s="80">
        <v>89900</v>
      </c>
    </row>
    <row r="211" spans="1:8" ht="17.25" customHeight="1">
      <c r="A211" s="170" t="s">
        <v>98</v>
      </c>
      <c r="B211" s="171"/>
      <c r="C211" s="75"/>
      <c r="D211" s="71">
        <v>226</v>
      </c>
      <c r="E211" s="72" t="s">
        <v>99</v>
      </c>
      <c r="F211" s="73">
        <f>SUM(F212:F213)</f>
        <v>0</v>
      </c>
      <c r="G211" s="73">
        <f>SUM(G212:G213)</f>
        <v>0</v>
      </c>
      <c r="H211" s="73">
        <f>SUM(H212:H213)</f>
        <v>0</v>
      </c>
    </row>
    <row r="212" spans="1:8" ht="17.25" customHeight="1">
      <c r="A212" s="172" t="s">
        <v>178</v>
      </c>
      <c r="B212" s="173"/>
      <c r="C212" s="72"/>
      <c r="D212" s="72"/>
      <c r="E212" s="79" t="s">
        <v>179</v>
      </c>
      <c r="F212" s="80"/>
      <c r="G212" s="80"/>
      <c r="H212" s="80"/>
    </row>
    <row r="213" spans="1:8" ht="17.25" customHeight="1">
      <c r="A213" s="172" t="s">
        <v>104</v>
      </c>
      <c r="B213" s="173"/>
      <c r="C213" s="72"/>
      <c r="D213" s="72"/>
      <c r="E213" s="79" t="s">
        <v>105</v>
      </c>
      <c r="F213" s="80"/>
      <c r="G213" s="80"/>
      <c r="H213" s="80"/>
    </row>
    <row r="214" spans="1:8" ht="17.25" customHeight="1">
      <c r="A214" s="170" t="s">
        <v>110</v>
      </c>
      <c r="B214" s="171"/>
      <c r="C214" s="72"/>
      <c r="D214" s="71">
        <v>310</v>
      </c>
      <c r="E214" s="72" t="s">
        <v>111</v>
      </c>
      <c r="F214" s="73">
        <f>SUM(F215)</f>
        <v>0</v>
      </c>
      <c r="G214" s="73">
        <f t="shared" ref="G214:H214" si="45">SUM(G215)</f>
        <v>0</v>
      </c>
      <c r="H214" s="73">
        <f t="shared" si="45"/>
        <v>0</v>
      </c>
    </row>
    <row r="215" spans="1:8" ht="17.25" customHeight="1">
      <c r="A215" s="172" t="s">
        <v>112</v>
      </c>
      <c r="B215" s="173"/>
      <c r="C215" s="72"/>
      <c r="D215" s="72"/>
      <c r="E215" s="79" t="s">
        <v>113</v>
      </c>
      <c r="F215" s="80"/>
      <c r="G215" s="80"/>
      <c r="H215" s="80"/>
    </row>
    <row r="216" spans="1:8" ht="17.25" customHeight="1">
      <c r="A216" s="170" t="s">
        <v>114</v>
      </c>
      <c r="B216" s="171"/>
      <c r="C216" s="75"/>
      <c r="D216" s="71">
        <v>340</v>
      </c>
      <c r="E216" s="72" t="s">
        <v>115</v>
      </c>
      <c r="F216" s="73">
        <f>SUM(F217:F218)</f>
        <v>1912100</v>
      </c>
      <c r="G216" s="73">
        <f>SUM(G217:G218)</f>
        <v>1912100</v>
      </c>
      <c r="H216" s="73">
        <f t="shared" ref="H216" si="46">SUM(H217:H218)</f>
        <v>1912100</v>
      </c>
    </row>
    <row r="217" spans="1:8" ht="22.5" customHeight="1">
      <c r="A217" s="174" t="s">
        <v>140</v>
      </c>
      <c r="B217" s="175"/>
      <c r="C217" s="99"/>
      <c r="D217" s="99"/>
      <c r="E217" s="79" t="s">
        <v>141</v>
      </c>
      <c r="F217" s="80">
        <v>1912100</v>
      </c>
      <c r="G217" s="80">
        <v>1912100</v>
      </c>
      <c r="H217" s="80">
        <v>1912100</v>
      </c>
    </row>
    <row r="218" spans="1:8" ht="16.5" customHeight="1">
      <c r="A218" s="174" t="s">
        <v>116</v>
      </c>
      <c r="B218" s="175"/>
      <c r="C218" s="99"/>
      <c r="D218" s="99"/>
      <c r="E218" s="79" t="s">
        <v>117</v>
      </c>
      <c r="F218" s="80"/>
      <c r="G218" s="80"/>
      <c r="H218" s="80"/>
    </row>
    <row r="219" spans="1:8" ht="40.5" customHeight="1">
      <c r="A219" s="166" t="s">
        <v>180</v>
      </c>
      <c r="B219" s="167"/>
      <c r="C219" s="105"/>
      <c r="D219" s="105"/>
      <c r="E219" s="105"/>
      <c r="F219" s="67">
        <f>F220</f>
        <v>0</v>
      </c>
      <c r="G219" s="67">
        <f t="shared" ref="G219:H219" si="47">G220</f>
        <v>0</v>
      </c>
      <c r="H219" s="67">
        <f t="shared" si="47"/>
        <v>0</v>
      </c>
    </row>
    <row r="220" spans="1:8" ht="38.25" customHeight="1">
      <c r="A220" s="168" t="s">
        <v>84</v>
      </c>
      <c r="B220" s="169"/>
      <c r="C220" s="74" t="s">
        <v>181</v>
      </c>
      <c r="D220" s="72"/>
      <c r="E220" s="99"/>
      <c r="F220" s="53">
        <f>SUM(F221)</f>
        <v>0</v>
      </c>
      <c r="G220" s="53">
        <f t="shared" ref="G220:H221" si="48">SUM(G221)</f>
        <v>0</v>
      </c>
      <c r="H220" s="53">
        <f t="shared" si="48"/>
        <v>0</v>
      </c>
    </row>
    <row r="221" spans="1:8" ht="24.75" customHeight="1">
      <c r="A221" s="170" t="s">
        <v>92</v>
      </c>
      <c r="B221" s="171"/>
      <c r="C221" s="75"/>
      <c r="D221" s="71">
        <v>225</v>
      </c>
      <c r="E221" s="72" t="s">
        <v>93</v>
      </c>
      <c r="F221" s="73">
        <f>SUM(F222)</f>
        <v>0</v>
      </c>
      <c r="G221" s="73">
        <f t="shared" si="48"/>
        <v>0</v>
      </c>
      <c r="H221" s="73">
        <f t="shared" si="48"/>
        <v>0</v>
      </c>
    </row>
    <row r="222" spans="1:8" ht="20.25" customHeight="1">
      <c r="A222" s="172" t="s">
        <v>151</v>
      </c>
      <c r="B222" s="173"/>
      <c r="C222" s="72"/>
      <c r="D222" s="72"/>
      <c r="E222" s="79" t="s">
        <v>152</v>
      </c>
      <c r="F222" s="80"/>
      <c r="G222" s="80"/>
      <c r="H222" s="80"/>
    </row>
    <row r="223" spans="1:8" ht="37.5" customHeight="1">
      <c r="A223" s="166" t="s">
        <v>182</v>
      </c>
      <c r="B223" s="167"/>
      <c r="C223" s="106"/>
      <c r="D223" s="106"/>
      <c r="E223" s="106"/>
      <c r="F223" s="67">
        <f>F224+F226+F232+F235+F237</f>
        <v>46400</v>
      </c>
      <c r="G223" s="67">
        <f>G224+G226+G232+G235+G237</f>
        <v>46400</v>
      </c>
      <c r="H223" s="67">
        <f t="shared" ref="H223" si="49">H224+H226+H232+H235+H237</f>
        <v>46400</v>
      </c>
    </row>
    <row r="224" spans="1:8" ht="21.75" customHeight="1">
      <c r="A224" s="168" t="s">
        <v>64</v>
      </c>
      <c r="B224" s="169"/>
      <c r="C224" s="74" t="s">
        <v>183</v>
      </c>
      <c r="D224" s="82"/>
      <c r="E224" s="90"/>
      <c r="F224" s="53">
        <f>F225</f>
        <v>6000</v>
      </c>
      <c r="G224" s="53">
        <f t="shared" ref="G224:H224" si="50">G225</f>
        <v>6000</v>
      </c>
      <c r="H224" s="53">
        <f t="shared" si="50"/>
        <v>6000</v>
      </c>
    </row>
    <row r="225" spans="1:8" ht="17.25" customHeight="1">
      <c r="A225" s="170" t="s">
        <v>66</v>
      </c>
      <c r="B225" s="171"/>
      <c r="C225" s="72"/>
      <c r="D225" s="71">
        <v>211</v>
      </c>
      <c r="E225" s="72" t="s">
        <v>67</v>
      </c>
      <c r="F225" s="73">
        <v>6000</v>
      </c>
      <c r="G225" s="73">
        <v>6000</v>
      </c>
      <c r="H225" s="73">
        <v>6000</v>
      </c>
    </row>
    <row r="226" spans="1:8" ht="21" customHeight="1">
      <c r="A226" s="168" t="s">
        <v>68</v>
      </c>
      <c r="B226" s="169"/>
      <c r="C226" s="74" t="s">
        <v>184</v>
      </c>
      <c r="D226" s="82"/>
      <c r="E226" s="90"/>
      <c r="F226" s="53">
        <f>SUM(F227:F227)</f>
        <v>5000</v>
      </c>
      <c r="G226" s="53">
        <f t="shared" ref="G226:H226" si="51">SUM(G227:G227)</f>
        <v>5000</v>
      </c>
      <c r="H226" s="53">
        <f t="shared" si="51"/>
        <v>5000</v>
      </c>
    </row>
    <row r="227" spans="1:8" ht="21.75" customHeight="1">
      <c r="A227" s="170" t="s">
        <v>185</v>
      </c>
      <c r="B227" s="171"/>
      <c r="C227" s="96"/>
      <c r="D227" s="71">
        <v>212</v>
      </c>
      <c r="E227" s="72" t="s">
        <v>71</v>
      </c>
      <c r="F227" s="73">
        <f>SUM(F228:F231)</f>
        <v>5000</v>
      </c>
      <c r="G227" s="73">
        <f t="shared" ref="G227:H227" si="52">SUM(G228:G231)</f>
        <v>5000</v>
      </c>
      <c r="H227" s="73">
        <f t="shared" si="52"/>
        <v>5000</v>
      </c>
    </row>
    <row r="228" spans="1:8" ht="17.25" customHeight="1">
      <c r="A228" s="180" t="s">
        <v>72</v>
      </c>
      <c r="B228" s="181"/>
      <c r="C228" s="97"/>
      <c r="D228" s="97"/>
      <c r="E228" s="79" t="s">
        <v>73</v>
      </c>
      <c r="F228" s="80">
        <v>900</v>
      </c>
      <c r="G228" s="80">
        <v>900</v>
      </c>
      <c r="H228" s="80">
        <v>900</v>
      </c>
    </row>
    <row r="229" spans="1:8" ht="17.25" customHeight="1">
      <c r="A229" s="180" t="s">
        <v>74</v>
      </c>
      <c r="B229" s="181"/>
      <c r="C229" s="97"/>
      <c r="D229" s="97"/>
      <c r="E229" s="79" t="s">
        <v>75</v>
      </c>
      <c r="F229" s="80"/>
      <c r="G229" s="80"/>
      <c r="H229" s="80"/>
    </row>
    <row r="230" spans="1:8" ht="19.5" customHeight="1">
      <c r="A230" s="180" t="s">
        <v>76</v>
      </c>
      <c r="B230" s="181"/>
      <c r="C230" s="97"/>
      <c r="D230" s="97"/>
      <c r="E230" s="79" t="s">
        <v>77</v>
      </c>
      <c r="F230" s="80">
        <v>2100</v>
      </c>
      <c r="G230" s="80">
        <v>2100</v>
      </c>
      <c r="H230" s="80">
        <v>2100</v>
      </c>
    </row>
    <row r="231" spans="1:8" ht="18.75" customHeight="1">
      <c r="A231" s="180" t="s">
        <v>78</v>
      </c>
      <c r="B231" s="181"/>
      <c r="C231" s="97"/>
      <c r="D231" s="97"/>
      <c r="E231" s="79" t="s">
        <v>79</v>
      </c>
      <c r="F231" s="80">
        <v>2000</v>
      </c>
      <c r="G231" s="80">
        <v>2000</v>
      </c>
      <c r="H231" s="80">
        <v>2000</v>
      </c>
    </row>
    <row r="232" spans="1:8" ht="52.5" customHeight="1">
      <c r="A232" s="168" t="s">
        <v>186</v>
      </c>
      <c r="B232" s="169"/>
      <c r="C232" s="74" t="s">
        <v>187</v>
      </c>
      <c r="D232" s="72"/>
      <c r="E232" s="75"/>
      <c r="F232" s="53">
        <f>SUM(F233:F233)</f>
        <v>33600</v>
      </c>
      <c r="G232" s="53">
        <f t="shared" ref="G232:H232" si="53">SUM(G233:G233)</f>
        <v>33600</v>
      </c>
      <c r="H232" s="53">
        <f t="shared" si="53"/>
        <v>33600</v>
      </c>
    </row>
    <row r="233" spans="1:8" ht="25.5" customHeight="1">
      <c r="A233" s="170" t="s">
        <v>188</v>
      </c>
      <c r="B233" s="171"/>
      <c r="C233" s="96"/>
      <c r="D233" s="71">
        <v>290</v>
      </c>
      <c r="E233" s="72" t="s">
        <v>107</v>
      </c>
      <c r="F233" s="73">
        <f>SUM(F234)</f>
        <v>33600</v>
      </c>
      <c r="G233" s="73">
        <f t="shared" ref="G233:H233" si="54">SUM(G234)</f>
        <v>33600</v>
      </c>
      <c r="H233" s="73">
        <f t="shared" si="54"/>
        <v>33600</v>
      </c>
    </row>
    <row r="234" spans="1:8" ht="22.5" customHeight="1">
      <c r="A234" s="174" t="s">
        <v>108</v>
      </c>
      <c r="B234" s="175"/>
      <c r="C234" s="72"/>
      <c r="D234" s="72"/>
      <c r="E234" s="79" t="s">
        <v>109</v>
      </c>
      <c r="F234" s="80">
        <v>33600</v>
      </c>
      <c r="G234" s="80">
        <v>33600</v>
      </c>
      <c r="H234" s="80">
        <v>33600</v>
      </c>
    </row>
    <row r="235" spans="1:8" ht="30.75" customHeight="1">
      <c r="A235" s="168" t="s">
        <v>80</v>
      </c>
      <c r="B235" s="169"/>
      <c r="C235" s="74" t="s">
        <v>189</v>
      </c>
      <c r="D235" s="72"/>
      <c r="E235" s="75"/>
      <c r="F235" s="53">
        <f>F236</f>
        <v>1800</v>
      </c>
      <c r="G235" s="53">
        <f t="shared" ref="G235:H235" si="55">G236</f>
        <v>1800</v>
      </c>
      <c r="H235" s="53">
        <f t="shared" si="55"/>
        <v>1800</v>
      </c>
    </row>
    <row r="236" spans="1:8" ht="22.5" customHeight="1">
      <c r="A236" s="170" t="s">
        <v>82</v>
      </c>
      <c r="B236" s="171"/>
      <c r="C236" s="75"/>
      <c r="D236" s="71">
        <v>213</v>
      </c>
      <c r="E236" s="72" t="s">
        <v>83</v>
      </c>
      <c r="F236" s="73">
        <v>1800</v>
      </c>
      <c r="G236" s="73">
        <v>1800</v>
      </c>
      <c r="H236" s="73">
        <v>1800</v>
      </c>
    </row>
    <row r="237" spans="1:8" ht="34.5" customHeight="1">
      <c r="A237" s="168" t="s">
        <v>84</v>
      </c>
      <c r="B237" s="169"/>
      <c r="C237" s="74" t="s">
        <v>190</v>
      </c>
      <c r="D237" s="71"/>
      <c r="E237" s="72"/>
      <c r="F237" s="53">
        <f>F238+F240</f>
        <v>0</v>
      </c>
      <c r="G237" s="53">
        <f t="shared" ref="G237:H237" si="56">G238+G240</f>
        <v>0</v>
      </c>
      <c r="H237" s="53">
        <f t="shared" si="56"/>
        <v>0</v>
      </c>
    </row>
    <row r="238" spans="1:8" ht="16.5" customHeight="1">
      <c r="A238" s="170" t="s">
        <v>191</v>
      </c>
      <c r="B238" s="171"/>
      <c r="C238" s="75"/>
      <c r="D238" s="71">
        <v>222</v>
      </c>
      <c r="E238" s="72" t="s">
        <v>192</v>
      </c>
      <c r="F238" s="73">
        <f t="shared" ref="F238:H238" si="57">SUM(F239)</f>
        <v>0</v>
      </c>
      <c r="G238" s="73">
        <f t="shared" si="57"/>
        <v>0</v>
      </c>
      <c r="H238" s="73">
        <f t="shared" si="57"/>
        <v>0</v>
      </c>
    </row>
    <row r="239" spans="1:8" ht="16.5" customHeight="1">
      <c r="A239" s="172" t="s">
        <v>193</v>
      </c>
      <c r="B239" s="173"/>
      <c r="C239" s="75"/>
      <c r="D239" s="71"/>
      <c r="E239" s="79" t="s">
        <v>194</v>
      </c>
      <c r="F239" s="80"/>
      <c r="G239" s="80"/>
      <c r="H239" s="80"/>
    </row>
    <row r="240" spans="1:8" ht="21" customHeight="1">
      <c r="A240" s="170" t="s">
        <v>98</v>
      </c>
      <c r="B240" s="171"/>
      <c r="C240" s="75"/>
      <c r="D240" s="71">
        <v>226</v>
      </c>
      <c r="E240" s="72" t="s">
        <v>99</v>
      </c>
      <c r="F240" s="73">
        <f t="shared" ref="F240:H240" si="58">SUM(F241)</f>
        <v>0</v>
      </c>
      <c r="G240" s="73">
        <f t="shared" si="58"/>
        <v>0</v>
      </c>
      <c r="H240" s="73">
        <f t="shared" si="58"/>
        <v>0</v>
      </c>
    </row>
    <row r="241" spans="1:8" ht="21" customHeight="1">
      <c r="A241" s="172" t="s">
        <v>195</v>
      </c>
      <c r="B241" s="173"/>
      <c r="C241" s="72"/>
      <c r="D241" s="72"/>
      <c r="E241" s="79" t="s">
        <v>105</v>
      </c>
      <c r="F241" s="80"/>
      <c r="G241" s="80"/>
      <c r="H241" s="80"/>
    </row>
    <row r="242" spans="1:8" ht="21.75" customHeight="1">
      <c r="A242" s="166" t="s">
        <v>196</v>
      </c>
      <c r="B242" s="167"/>
      <c r="C242" s="106"/>
      <c r="D242" s="106"/>
      <c r="E242" s="106"/>
      <c r="F242" s="67">
        <f>F243+F246</f>
        <v>242000</v>
      </c>
      <c r="G242" s="67">
        <f t="shared" ref="G242:H242" si="59">G243+G246</f>
        <v>248600</v>
      </c>
      <c r="H242" s="67">
        <f t="shared" si="59"/>
        <v>255500</v>
      </c>
    </row>
    <row r="243" spans="1:8" ht="37.5" customHeight="1">
      <c r="A243" s="168" t="s">
        <v>84</v>
      </c>
      <c r="B243" s="169"/>
      <c r="C243" s="74" t="s">
        <v>197</v>
      </c>
      <c r="D243" s="82"/>
      <c r="E243" s="90"/>
      <c r="F243" s="53">
        <f>F244</f>
        <v>75300</v>
      </c>
      <c r="G243" s="53">
        <f t="shared" ref="G243:H244" si="60">G244</f>
        <v>75300</v>
      </c>
      <c r="H243" s="53">
        <f t="shared" si="60"/>
        <v>75300</v>
      </c>
    </row>
    <row r="244" spans="1:8" ht="21" customHeight="1">
      <c r="A244" s="170" t="s">
        <v>98</v>
      </c>
      <c r="B244" s="171"/>
      <c r="C244" s="96"/>
      <c r="D244" s="71">
        <v>226</v>
      </c>
      <c r="E244" s="72" t="s">
        <v>99</v>
      </c>
      <c r="F244" s="73">
        <f>F245</f>
        <v>75300</v>
      </c>
      <c r="G244" s="73">
        <f t="shared" si="60"/>
        <v>75300</v>
      </c>
      <c r="H244" s="73">
        <f t="shared" si="60"/>
        <v>75300</v>
      </c>
    </row>
    <row r="245" spans="1:8" ht="18.75" customHeight="1">
      <c r="A245" s="174" t="s">
        <v>198</v>
      </c>
      <c r="B245" s="175"/>
      <c r="C245" s="70"/>
      <c r="D245" s="70"/>
      <c r="E245" s="79" t="s">
        <v>105</v>
      </c>
      <c r="F245" s="80">
        <v>75300</v>
      </c>
      <c r="G245" s="80">
        <v>75300</v>
      </c>
      <c r="H245" s="80">
        <v>75300</v>
      </c>
    </row>
    <row r="246" spans="1:8" ht="38.25" customHeight="1">
      <c r="A246" s="168" t="s">
        <v>84</v>
      </c>
      <c r="B246" s="169"/>
      <c r="C246" s="74" t="s">
        <v>199</v>
      </c>
      <c r="D246" s="82"/>
      <c r="E246" s="90"/>
      <c r="F246" s="73">
        <f>F247</f>
        <v>166700</v>
      </c>
      <c r="G246" s="73">
        <f t="shared" ref="G246:H247" si="61">G247</f>
        <v>173300</v>
      </c>
      <c r="H246" s="73">
        <f t="shared" si="61"/>
        <v>180200</v>
      </c>
    </row>
    <row r="247" spans="1:8" ht="24" customHeight="1">
      <c r="A247" s="170" t="s">
        <v>114</v>
      </c>
      <c r="B247" s="171"/>
      <c r="C247" s="107"/>
      <c r="D247" s="71">
        <v>340</v>
      </c>
      <c r="E247" s="72" t="s">
        <v>115</v>
      </c>
      <c r="F247" s="73">
        <f>F248</f>
        <v>166700</v>
      </c>
      <c r="G247" s="73">
        <f t="shared" si="61"/>
        <v>173300</v>
      </c>
      <c r="H247" s="73">
        <f t="shared" si="61"/>
        <v>180200</v>
      </c>
    </row>
    <row r="248" spans="1:8" ht="17.25" customHeight="1">
      <c r="A248" s="174" t="s">
        <v>200</v>
      </c>
      <c r="B248" s="175"/>
      <c r="C248" s="99"/>
      <c r="D248" s="99"/>
      <c r="E248" s="79" t="s">
        <v>141</v>
      </c>
      <c r="F248" s="80">
        <v>166700</v>
      </c>
      <c r="G248" s="80">
        <v>173300</v>
      </c>
      <c r="H248" s="80">
        <v>180200</v>
      </c>
    </row>
    <row r="249" spans="1:8" ht="17.25" customHeight="1">
      <c r="A249" s="166" t="s">
        <v>201</v>
      </c>
      <c r="B249" s="167"/>
      <c r="C249" s="106"/>
      <c r="D249" s="106"/>
      <c r="E249" s="106"/>
      <c r="F249" s="67">
        <f>F250+F253</f>
        <v>601080</v>
      </c>
      <c r="G249" s="67">
        <f t="shared" ref="G249:H249" si="62">G250+G253</f>
        <v>617680</v>
      </c>
      <c r="H249" s="67">
        <f t="shared" si="62"/>
        <v>634880</v>
      </c>
    </row>
    <row r="250" spans="1:8" ht="31.5" customHeight="1">
      <c r="A250" s="168" t="s">
        <v>84</v>
      </c>
      <c r="B250" s="169"/>
      <c r="C250" s="74" t="s">
        <v>202</v>
      </c>
      <c r="D250" s="82"/>
      <c r="E250" s="90"/>
      <c r="F250" s="73">
        <f>F251</f>
        <v>187080</v>
      </c>
      <c r="G250" s="73">
        <f t="shared" ref="G250:H251" si="63">G251</f>
        <v>187080</v>
      </c>
      <c r="H250" s="73">
        <f t="shared" si="63"/>
        <v>187080</v>
      </c>
    </row>
    <row r="251" spans="1:8" ht="14.25" customHeight="1">
      <c r="A251" s="170" t="s">
        <v>98</v>
      </c>
      <c r="B251" s="171"/>
      <c r="C251" s="95"/>
      <c r="D251" s="72">
        <v>226</v>
      </c>
      <c r="E251" s="72" t="s">
        <v>99</v>
      </c>
      <c r="F251" s="73">
        <f>F252</f>
        <v>187080</v>
      </c>
      <c r="G251" s="73">
        <f t="shared" si="63"/>
        <v>187080</v>
      </c>
      <c r="H251" s="73">
        <f t="shared" si="63"/>
        <v>187080</v>
      </c>
    </row>
    <row r="252" spans="1:8" ht="17.25" customHeight="1">
      <c r="A252" s="174" t="s">
        <v>198</v>
      </c>
      <c r="B252" s="175"/>
      <c r="C252" s="70"/>
      <c r="D252" s="70"/>
      <c r="E252" s="79" t="s">
        <v>105</v>
      </c>
      <c r="F252" s="80">
        <v>187080</v>
      </c>
      <c r="G252" s="80">
        <v>187080</v>
      </c>
      <c r="H252" s="80">
        <v>187080</v>
      </c>
    </row>
    <row r="253" spans="1:8" ht="37.5" customHeight="1">
      <c r="A253" s="168" t="s">
        <v>84</v>
      </c>
      <c r="B253" s="169"/>
      <c r="C253" s="74" t="s">
        <v>203</v>
      </c>
      <c r="D253" s="82"/>
      <c r="E253" s="69"/>
      <c r="F253" s="73">
        <f>F254</f>
        <v>414000</v>
      </c>
      <c r="G253" s="73">
        <f t="shared" ref="G253:H254" si="64">G254</f>
        <v>430600</v>
      </c>
      <c r="H253" s="73">
        <f t="shared" si="64"/>
        <v>447800</v>
      </c>
    </row>
    <row r="254" spans="1:8" ht="21" customHeight="1">
      <c r="A254" s="170" t="s">
        <v>114</v>
      </c>
      <c r="B254" s="171"/>
      <c r="C254" s="107"/>
      <c r="D254" s="71">
        <v>340</v>
      </c>
      <c r="E254" s="72" t="s">
        <v>115</v>
      </c>
      <c r="F254" s="73">
        <f>F255</f>
        <v>414000</v>
      </c>
      <c r="G254" s="73">
        <f t="shared" si="64"/>
        <v>430600</v>
      </c>
      <c r="H254" s="73">
        <f t="shared" si="64"/>
        <v>447800</v>
      </c>
    </row>
    <row r="255" spans="1:8" ht="19.5" customHeight="1">
      <c r="A255" s="174" t="s">
        <v>200</v>
      </c>
      <c r="B255" s="175"/>
      <c r="C255" s="99"/>
      <c r="D255" s="99"/>
      <c r="E255" s="79" t="s">
        <v>141</v>
      </c>
      <c r="F255" s="80">
        <v>414000</v>
      </c>
      <c r="G255" s="80">
        <v>430600</v>
      </c>
      <c r="H255" s="80">
        <v>447800</v>
      </c>
    </row>
    <row r="258" spans="7:9">
      <c r="I258" s="117"/>
    </row>
    <row r="259" spans="7:9">
      <c r="G259" s="120"/>
    </row>
    <row r="260" spans="7:9">
      <c r="G260" s="117"/>
      <c r="H260" s="117"/>
    </row>
    <row r="261" spans="7:9">
      <c r="H261" s="117"/>
    </row>
    <row r="262" spans="7:9">
      <c r="G262" s="120"/>
    </row>
    <row r="263" spans="7:9">
      <c r="G263" s="117"/>
      <c r="H263" s="117"/>
    </row>
    <row r="264" spans="7:9">
      <c r="G264" s="117"/>
    </row>
  </sheetData>
  <mergeCells count="200">
    <mergeCell ref="A254:B254"/>
    <mergeCell ref="A255:B255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1:B161"/>
    <mergeCell ref="A163:B163"/>
    <mergeCell ref="A164:B164"/>
    <mergeCell ref="A165:B165"/>
    <mergeCell ref="A166:B166"/>
    <mergeCell ref="A169:B169"/>
    <mergeCell ref="A154:B154"/>
    <mergeCell ref="A155:B155"/>
    <mergeCell ref="A156:B156"/>
    <mergeCell ref="A157:B157"/>
    <mergeCell ref="A158:B158"/>
    <mergeCell ref="A160:B160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3:B123"/>
    <mergeCell ref="A124:B124"/>
    <mergeCell ref="A125:B125"/>
    <mergeCell ref="A126:B126"/>
    <mergeCell ref="A127:B127"/>
    <mergeCell ref="A128:B128"/>
    <mergeCell ref="A115:B115"/>
    <mergeCell ref="A116:B116"/>
    <mergeCell ref="A117:B117"/>
    <mergeCell ref="A119:B119"/>
    <mergeCell ref="A120:B120"/>
    <mergeCell ref="A122:B122"/>
    <mergeCell ref="A109:B109"/>
    <mergeCell ref="A110:B110"/>
    <mergeCell ref="A111:B111"/>
    <mergeCell ref="A112:B112"/>
    <mergeCell ref="A113:B113"/>
    <mergeCell ref="A114:B114"/>
    <mergeCell ref="A102:B102"/>
    <mergeCell ref="A103:B103"/>
    <mergeCell ref="A104:B104"/>
    <mergeCell ref="A105:B105"/>
    <mergeCell ref="A106:B106"/>
    <mergeCell ref="A107:B107"/>
    <mergeCell ref="A94:B94"/>
    <mergeCell ref="A95:B95"/>
    <mergeCell ref="A96:B96"/>
    <mergeCell ref="A97:B97"/>
    <mergeCell ref="A100:B100"/>
    <mergeCell ref="A101:B101"/>
    <mergeCell ref="A86:B86"/>
    <mergeCell ref="A87:B87"/>
    <mergeCell ref="A88:B88"/>
    <mergeCell ref="A89:B89"/>
    <mergeCell ref="A91:B91"/>
    <mergeCell ref="A92:B92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71:B72"/>
    <mergeCell ref="C71:C72"/>
    <mergeCell ref="D71:D72"/>
    <mergeCell ref="E71:E72"/>
    <mergeCell ref="F71:H71"/>
    <mergeCell ref="A73:B73"/>
    <mergeCell ref="A50:F50"/>
    <mergeCell ref="A52:E52"/>
    <mergeCell ref="A53:E53"/>
    <mergeCell ref="A61:E61"/>
    <mergeCell ref="A65:E65"/>
    <mergeCell ref="A69:F69"/>
    <mergeCell ref="A45:D45"/>
    <mergeCell ref="A46:D46"/>
    <mergeCell ref="A47:D47"/>
    <mergeCell ref="A34:H34"/>
    <mergeCell ref="A35:H35"/>
    <mergeCell ref="A37:F37"/>
    <mergeCell ref="A39:D39"/>
    <mergeCell ref="A40:D40"/>
    <mergeCell ref="A41:D41"/>
    <mergeCell ref="A9:F9"/>
    <mergeCell ref="A15:C15"/>
    <mergeCell ref="A19:C19"/>
    <mergeCell ref="A22:C22"/>
    <mergeCell ref="A31:F31"/>
    <mergeCell ref="A33:H33"/>
    <mergeCell ref="A42:D42"/>
    <mergeCell ref="A43:D43"/>
    <mergeCell ref="A44:D44"/>
  </mergeCells>
  <pageMargins left="0.19685039370078741" right="0.23622047244094491" top="0.27559055118110237" bottom="0.23622047244094491" header="0.31496062992125984" footer="0.31496062992125984"/>
  <pageSetup paperSize="9" scale="68" orientation="landscape" r:id="rId1"/>
  <rowBreaks count="1" manualBreakCount="1">
    <brk id="2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"/>
  <sheetViews>
    <sheetView zoomScaleSheetLayoutView="70" workbookViewId="0">
      <selection activeCell="H24" sqref="H24"/>
    </sheetView>
  </sheetViews>
  <sheetFormatPr defaultRowHeight="12.75"/>
  <cols>
    <col min="1" max="1" width="58.7109375" customWidth="1"/>
    <col min="2" max="2" width="9" customWidth="1"/>
    <col min="3" max="3" width="14.7109375" customWidth="1"/>
    <col min="4" max="4" width="14.140625" customWidth="1"/>
    <col min="5" max="5" width="14.5703125" customWidth="1"/>
    <col min="6" max="7" width="13.7109375" customWidth="1"/>
    <col min="8" max="8" width="12.140625" customWidth="1"/>
    <col min="9" max="9" width="13.140625" customWidth="1"/>
    <col min="10" max="10" width="12.42578125" customWidth="1"/>
    <col min="11" max="11" width="12.140625" customWidth="1"/>
  </cols>
  <sheetData>
    <row r="1" spans="1:11" ht="27" customHeight="1">
      <c r="A1" s="183" t="s">
        <v>204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8" customHeight="1">
      <c r="A2" s="108"/>
      <c r="B2" s="108"/>
      <c r="C2" s="108"/>
      <c r="D2" s="108"/>
      <c r="E2" s="109"/>
      <c r="F2" s="109"/>
      <c r="G2" s="109"/>
      <c r="H2" s="109"/>
      <c r="I2" s="109"/>
    </row>
    <row r="3" spans="1:11" ht="36.75" customHeight="1">
      <c r="A3" s="184" t="s">
        <v>19</v>
      </c>
      <c r="B3" s="146" t="s">
        <v>205</v>
      </c>
      <c r="C3" s="188" t="s">
        <v>206</v>
      </c>
      <c r="D3" s="188"/>
      <c r="E3" s="188"/>
      <c r="F3" s="188"/>
      <c r="G3" s="188"/>
      <c r="H3" s="188"/>
      <c r="I3" s="188"/>
      <c r="J3" s="188"/>
      <c r="K3" s="188"/>
    </row>
    <row r="4" spans="1:11" ht="18" customHeight="1">
      <c r="A4" s="185"/>
      <c r="B4" s="187"/>
      <c r="C4" s="189" t="s">
        <v>207</v>
      </c>
      <c r="D4" s="189"/>
      <c r="E4" s="189"/>
      <c r="F4" s="190" t="s">
        <v>36</v>
      </c>
      <c r="G4" s="190"/>
      <c r="H4" s="190"/>
      <c r="I4" s="190"/>
      <c r="J4" s="190"/>
      <c r="K4" s="190"/>
    </row>
    <row r="5" spans="1:11" ht="72.75" customHeight="1">
      <c r="A5" s="185"/>
      <c r="B5" s="187"/>
      <c r="C5" s="189"/>
      <c r="D5" s="189"/>
      <c r="E5" s="189"/>
      <c r="F5" s="191" t="s">
        <v>208</v>
      </c>
      <c r="G5" s="192"/>
      <c r="H5" s="193"/>
      <c r="I5" s="190" t="s">
        <v>209</v>
      </c>
      <c r="J5" s="190"/>
      <c r="K5" s="190"/>
    </row>
    <row r="6" spans="1:11" ht="70.5" customHeight="1">
      <c r="A6" s="186"/>
      <c r="B6" s="147"/>
      <c r="C6" s="110" t="s">
        <v>210</v>
      </c>
      <c r="D6" s="110" t="s">
        <v>211</v>
      </c>
      <c r="E6" s="111" t="s">
        <v>212</v>
      </c>
      <c r="F6" s="110" t="s">
        <v>210</v>
      </c>
      <c r="G6" s="110" t="s">
        <v>211</v>
      </c>
      <c r="H6" s="111" t="s">
        <v>212</v>
      </c>
      <c r="I6" s="110" t="s">
        <v>210</v>
      </c>
      <c r="J6" s="110" t="s">
        <v>211</v>
      </c>
      <c r="K6" s="111" t="s">
        <v>212</v>
      </c>
    </row>
    <row r="7" spans="1:11" ht="32.25" customHeight="1">
      <c r="A7" s="50" t="s">
        <v>213</v>
      </c>
      <c r="B7" s="112"/>
      <c r="C7" s="121">
        <v>9403480</v>
      </c>
      <c r="D7" s="123">
        <v>9426680</v>
      </c>
      <c r="E7" s="113">
        <v>9450780</v>
      </c>
      <c r="F7" s="121">
        <v>9403480</v>
      </c>
      <c r="G7" s="123">
        <v>9426680</v>
      </c>
      <c r="H7" s="113">
        <v>9450780</v>
      </c>
      <c r="I7" s="113"/>
      <c r="J7" s="114"/>
      <c r="K7" s="114"/>
    </row>
    <row r="8" spans="1:11" ht="18" customHeight="1">
      <c r="A8" s="30" t="s">
        <v>214</v>
      </c>
      <c r="B8" s="112"/>
      <c r="C8" s="112"/>
      <c r="D8" s="112"/>
      <c r="E8" s="113"/>
      <c r="F8" s="113"/>
      <c r="G8" s="113"/>
      <c r="H8" s="113"/>
      <c r="I8" s="113"/>
      <c r="J8" s="114"/>
      <c r="K8" s="114"/>
    </row>
    <row r="9" spans="1:11" ht="28.5" customHeight="1">
      <c r="A9" s="30" t="s">
        <v>215</v>
      </c>
      <c r="B9" s="112"/>
      <c r="C9" s="112"/>
      <c r="D9" s="112"/>
      <c r="E9" s="113"/>
      <c r="F9" s="113"/>
      <c r="G9" s="113"/>
      <c r="H9" s="113"/>
      <c r="I9" s="113"/>
      <c r="J9" s="114"/>
      <c r="K9" s="114"/>
    </row>
    <row r="10" spans="1:11" ht="18" customHeight="1">
      <c r="A10" s="30" t="s">
        <v>216</v>
      </c>
      <c r="B10" s="112"/>
      <c r="C10" s="121">
        <f t="shared" ref="C10:H10" si="0">C7</f>
        <v>9403480</v>
      </c>
      <c r="D10" s="123">
        <f t="shared" si="0"/>
        <v>9426680</v>
      </c>
      <c r="E10" s="113">
        <f t="shared" si="0"/>
        <v>9450780</v>
      </c>
      <c r="F10" s="113">
        <f t="shared" si="0"/>
        <v>9403480</v>
      </c>
      <c r="G10" s="113">
        <f t="shared" si="0"/>
        <v>9426680</v>
      </c>
      <c r="H10" s="113">
        <f t="shared" si="0"/>
        <v>9450780</v>
      </c>
      <c r="I10" s="113"/>
      <c r="J10" s="114"/>
      <c r="K10" s="114"/>
    </row>
    <row r="11" spans="1:11" ht="18" customHeight="1">
      <c r="A11" s="115"/>
      <c r="B11" s="112"/>
      <c r="C11" s="112"/>
      <c r="D11" s="112"/>
      <c r="E11" s="113"/>
      <c r="F11" s="113"/>
      <c r="G11" s="113"/>
      <c r="H11" s="113"/>
      <c r="I11" s="113"/>
      <c r="J11" s="114"/>
      <c r="K11" s="114"/>
    </row>
    <row r="12" spans="1:11" ht="18" customHeight="1">
      <c r="A12" s="108"/>
      <c r="B12" s="108"/>
      <c r="C12" s="108"/>
      <c r="D12" s="108"/>
      <c r="E12" s="109"/>
      <c r="F12" s="109"/>
      <c r="G12" s="109"/>
      <c r="H12" s="109"/>
      <c r="I12" s="109"/>
    </row>
    <row r="13" spans="1:11" ht="18" customHeight="1">
      <c r="A13" s="108"/>
      <c r="B13" s="108"/>
      <c r="C13" s="108"/>
      <c r="D13" s="108"/>
      <c r="E13" s="109"/>
      <c r="F13" s="109"/>
      <c r="G13" s="109"/>
      <c r="H13" s="109"/>
      <c r="I13" s="109"/>
    </row>
    <row r="14" spans="1:11" ht="18.75" customHeight="1">
      <c r="A14" s="122" t="s">
        <v>228</v>
      </c>
      <c r="C14" s="182" t="s">
        <v>217</v>
      </c>
      <c r="D14" s="182"/>
      <c r="E14" t="s">
        <v>225</v>
      </c>
    </row>
    <row r="15" spans="1:11" ht="17.25" customHeight="1">
      <c r="C15" s="116" t="s">
        <v>218</v>
      </c>
      <c r="D15" s="117"/>
      <c r="E15" s="117" t="s">
        <v>219</v>
      </c>
      <c r="H15" s="117"/>
    </row>
    <row r="16" spans="1:11" ht="8.25" customHeight="1"/>
    <row r="17" spans="1:8" ht="15.75" customHeight="1">
      <c r="A17" s="122" t="s">
        <v>227</v>
      </c>
      <c r="C17" s="182" t="s">
        <v>217</v>
      </c>
      <c r="D17" s="182"/>
      <c r="E17" t="s">
        <v>226</v>
      </c>
    </row>
    <row r="18" spans="1:8">
      <c r="C18" s="116" t="s">
        <v>218</v>
      </c>
      <c r="D18" s="117"/>
      <c r="E18" s="117" t="s">
        <v>219</v>
      </c>
      <c r="H18" s="117"/>
    </row>
    <row r="20" spans="1:8">
      <c r="D20" s="118"/>
    </row>
  </sheetData>
  <dataConsolidate/>
  <mergeCells count="10">
    <mergeCell ref="C14:D14"/>
    <mergeCell ref="C17:D17"/>
    <mergeCell ref="A1:K1"/>
    <mergeCell ref="A3:A6"/>
    <mergeCell ref="B3:B6"/>
    <mergeCell ref="C3:K3"/>
    <mergeCell ref="C4:E5"/>
    <mergeCell ref="F4:K4"/>
    <mergeCell ref="F5:H5"/>
    <mergeCell ref="I5:K5"/>
  </mergeCells>
  <pageMargins left="0.19685039370078741" right="0.19685039370078741" top="0.23" bottom="3.937007874015748E-2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сш11</vt:lpstr>
      <vt:lpstr>прил 5</vt:lpstr>
      <vt:lpstr>сш11!Область_печати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Глотко</dc:creator>
  <cp:lastModifiedBy>Аржиховская</cp:lastModifiedBy>
  <cp:lastPrinted>2017-01-14T10:06:28Z</cp:lastPrinted>
  <dcterms:created xsi:type="dcterms:W3CDTF">2016-12-29T13:38:08Z</dcterms:created>
  <dcterms:modified xsi:type="dcterms:W3CDTF">2017-01-26T12:36:18Z</dcterms:modified>
</cp:coreProperties>
</file>